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050" windowWidth="13770" windowHeight="7590" activeTab="0"/>
  </bookViews>
  <sheets>
    <sheet name="XII" sheetId="1" r:id="rId1"/>
  </sheets>
  <definedNames>
    <definedName name="_xlnm.Print_Titles" localSheetId="0">'XII'!$7:$8</definedName>
    <definedName name="_xlnm.Print_Area" localSheetId="0">'XII'!$A$1:$R$48</definedName>
  </definedNames>
  <calcPr fullCalcOnLoad="1"/>
</workbook>
</file>

<file path=xl/sharedStrings.xml><?xml version="1.0" encoding="utf-8"?>
<sst xmlns="http://schemas.openxmlformats.org/spreadsheetml/2006/main" count="149" uniqueCount="101">
  <si>
    <t>АДРЕСНАЯ ПРОГРАММА</t>
  </si>
  <si>
    <t xml:space="preserve">капитального строительства и  капитального ремонта  объектов </t>
  </si>
  <si>
    <t xml:space="preserve">финансируемая из средств местного бюджета </t>
  </si>
  <si>
    <t>(тыс. руб.)</t>
  </si>
  <si>
    <t>№ п.п.</t>
  </si>
  <si>
    <t>Раздел, подраздел</t>
  </si>
  <si>
    <t>Код целевой статьи</t>
  </si>
  <si>
    <t>Код вида расходов</t>
  </si>
  <si>
    <t>местн.</t>
  </si>
  <si>
    <t>КАПИТАЛЬНОЕ СТРОИТЕЛЬСТВО</t>
  </si>
  <si>
    <t>2.1</t>
  </si>
  <si>
    <t>0502</t>
  </si>
  <si>
    <t xml:space="preserve">ВСЕГО  ПО КАПИТАЛЬНОМУ СТРОИТЕЛЬСТВУ </t>
  </si>
  <si>
    <t>КАПИТАЛЬНЫЙ РЕМОНТ</t>
  </si>
  <si>
    <t>1.1</t>
  </si>
  <si>
    <t>225</t>
  </si>
  <si>
    <t>ВСЕГО ПО ЖИЛИЩНО-КОММУНАЛЬНОМУ ХОЗЯЙСТВУ</t>
  </si>
  <si>
    <t>БЛАГОУСТРОЙСТВО</t>
  </si>
  <si>
    <t>0503</t>
  </si>
  <si>
    <t>ИТОГО ПО ОБЪЕКТАМ БЛАГОУСТРОЙСТВА</t>
  </si>
  <si>
    <t xml:space="preserve">ВСЕГО ПО АДРЕСНОЙ ПРОГРАММЕ  </t>
  </si>
  <si>
    <t>1</t>
  </si>
  <si>
    <t>1.1-1</t>
  </si>
  <si>
    <t>КОСГУ</t>
  </si>
  <si>
    <t>2.</t>
  </si>
  <si>
    <t>ИТОГО ПО КАПИТАЛЬНОМУ РЕМОНТУ</t>
  </si>
  <si>
    <t>310</t>
  </si>
  <si>
    <t>обл.</t>
  </si>
  <si>
    <t>226</t>
  </si>
  <si>
    <t>ЖИЛИЩНОЕ ХОЗЯЙСТВО</t>
  </si>
  <si>
    <t>0501</t>
  </si>
  <si>
    <t>ИТОГО ПО ЖИЛИЩНОМУ ФОНДУ</t>
  </si>
  <si>
    <t>Итого</t>
  </si>
  <si>
    <t>1.1-2</t>
  </si>
  <si>
    <t>Наименование и местонахождение объектов</t>
  </si>
  <si>
    <t>414</t>
  </si>
  <si>
    <t>244</t>
  </si>
  <si>
    <t>ЖИЛИЩНО-КОММУНАЛЬНОЕ ХОЗЯЙСТВО</t>
  </si>
  <si>
    <t>2.1.1</t>
  </si>
  <si>
    <t>2.1.1-1</t>
  </si>
  <si>
    <t>2.1.1-2</t>
  </si>
  <si>
    <t>2.1.2</t>
  </si>
  <si>
    <t>2.1.2.-1</t>
  </si>
  <si>
    <t>ГАЗОСНАБЖЕНИЕ, ВОДОСНАБЖЕНИЕ</t>
  </si>
  <si>
    <t>ИТОГО ПО ГАЗОСНАБЖЕНИЮ, ВОДОСНАБЖЕНИЮ</t>
  </si>
  <si>
    <t>Строительство системы водоснабжения д.Сологубовка и д.Лезье (в том числе проектные работы)</t>
  </si>
  <si>
    <t>2.1.1-3</t>
  </si>
  <si>
    <t>Распределительный газопровод по ул.Пушкинская, ул.Тосненская в г.п. Мга Кировского района в том числе :</t>
  </si>
  <si>
    <t>Строительно-монтажные работы</t>
  </si>
  <si>
    <t>Изготовление технического паспорта и технического плана</t>
  </si>
  <si>
    <t>Примечание</t>
  </si>
  <si>
    <t>отклонения</t>
  </si>
  <si>
    <t xml:space="preserve">Глава администрации </t>
  </si>
  <si>
    <t>С.К.Соколовский</t>
  </si>
  <si>
    <t>исп.56-963</t>
  </si>
  <si>
    <t>Гусева Е.А.</t>
  </si>
  <si>
    <t>План на 2016 г.</t>
  </si>
  <si>
    <t>98909S0660</t>
  </si>
  <si>
    <t>09 0 01 80730</t>
  </si>
  <si>
    <t>09 0 01 S0200</t>
  </si>
  <si>
    <t xml:space="preserve"> МО Мгинское  городское поселение на 2016 год, </t>
  </si>
  <si>
    <t>Капитальный ремонт кровли и фасада многоквартирного жилого дома №6 по ул. Майора Жаринова в г.п. Мга</t>
  </si>
  <si>
    <t>Ремонт квартиры по адресу г.п.Мга, ул.Железнодорожная д.65 кв.13</t>
  </si>
  <si>
    <t>Капитальный ремонт  фасада многоквартирного жилого дома №100 по Комсомольскому проспекту в г.п. Мга</t>
  </si>
  <si>
    <t>2.1.1-4</t>
  </si>
  <si>
    <t>98 9 09 15010</t>
  </si>
  <si>
    <t>Осушение канав по адресу: г.п.Мга по ул.Челюскинцев от перекрестка с Комсомольским пр. до леса</t>
  </si>
  <si>
    <t>78 0 01 15370</t>
  </si>
  <si>
    <t>ПРОЧИЕ ОБЪЕКТЫ</t>
  </si>
  <si>
    <t>2.3</t>
  </si>
  <si>
    <t>2.3-1</t>
  </si>
  <si>
    <t>Ремонт  здания администрации</t>
  </si>
  <si>
    <t>98 9 09 10090</t>
  </si>
  <si>
    <t>0113</t>
  </si>
  <si>
    <t>ИТОГО ПО ПРОЧИМ ОБЪЕКТАМ</t>
  </si>
  <si>
    <t>Ведутся переговоры по заключению соглашения с комитетом</t>
  </si>
  <si>
    <t>Ремонт квартир по адресу д.Муя д.1, кв.4, п.Старая Малукса, ул.Новоселов д.2 кв.12</t>
  </si>
  <si>
    <t>План 2 кв.2016 г.</t>
  </si>
  <si>
    <t>Факт 2 кв.2016 г.</t>
  </si>
  <si>
    <t>2.1.3</t>
  </si>
  <si>
    <r>
      <t>КОММУНАЛЬНОЕ ХОЗЯЙСТВО</t>
    </r>
    <r>
      <rPr>
        <b/>
        <sz val="10"/>
        <color indexed="8"/>
        <rFont val="Times New Roman"/>
        <family val="1"/>
      </rPr>
      <t>, из них:</t>
    </r>
  </si>
  <si>
    <t>Капитальный ремонт участка тепловой сети и трубопроводов ГВС от ТК-1 до ТК-2 по ш.Революции в г. п.Мга</t>
  </si>
  <si>
    <t xml:space="preserve">Капитальный ремонт участка тепловой сети от ТК-24 до ввода в здание  МКУК КДЦ "Мга", </t>
  </si>
  <si>
    <t xml:space="preserve">Капитальный ремонт участка тепловой сети от ТК-20 до ТК-А по ул. Майора Жаринова в г.п.Мга </t>
  </si>
  <si>
    <t xml:space="preserve">Капитальный ремонт котла ДКВР 10/13 угольной котельной в пос. Старая Малукса </t>
  </si>
  <si>
    <t xml:space="preserve">Капитальный ремонт участка тепловой сети  от ТК-11 до ТК-12 по пр. Красного Октября г.п.Мга Кировского района Ленинградской области (газомазутная котельная по ул.Маяковского, 4а) </t>
  </si>
  <si>
    <t>98 9 09 S0160</t>
  </si>
  <si>
    <t>243</t>
  </si>
  <si>
    <t>2.1.3-1</t>
  </si>
  <si>
    <t>2.1.3-2</t>
  </si>
  <si>
    <t>2.1.3-3</t>
  </si>
  <si>
    <t>2.1.3-4</t>
  </si>
  <si>
    <t>2.1.3-5</t>
  </si>
  <si>
    <t>ИТОГО ПО КОММУНАЛЬНОМУ ХОЗЯЙСТВУ</t>
  </si>
  <si>
    <t>98 9 09 06810</t>
  </si>
  <si>
    <t>630</t>
  </si>
  <si>
    <t>242</t>
  </si>
  <si>
    <t>Не предоставлены документы на оплату</t>
  </si>
  <si>
    <t>Срок выполнения работ 3-4 квартал</t>
  </si>
  <si>
    <t>Ведутся работы по ремонту квартир</t>
  </si>
  <si>
    <t>Документация на стадии подготовки к электронному аукциону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</si>
</sst>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#,##0_р_."/>
    <numFmt numFmtId="166" formatCode="#,##0.0"/>
    <numFmt numFmtId="167" formatCode="0.0"/>
    <numFmt numFmtId="168" formatCode="#,##0.000"/>
    <numFmt numFmtId="169" formatCode="#,##0.00&quot;р.&quot;"/>
    <numFmt numFmtId="170" formatCode="0.000"/>
    <numFmt numFmtId="171" formatCode="0.0000"/>
    <numFmt numFmtId="172" formatCode="#,##0.0&quot;р.&quot;"/>
    <numFmt numFmtId="173" formatCode="_-* #,##0.0_р_._-;\-* #,##0.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53"/>
      <name val="Times New Roman"/>
      <family val="1"/>
    </font>
    <font>
      <b/>
      <i/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3" fillId="0" borderId="0" xfId="0" applyFont="1" applyAlignment="1">
      <alignment/>
    </xf>
    <xf numFmtId="0" fontId="13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Border="1" applyAlignment="1">
      <alignment horizontal="right" vertical="top" wrapText="1"/>
    </xf>
    <xf numFmtId="49" fontId="3" fillId="33" borderId="0" xfId="0" applyNumberFormat="1" applyFont="1" applyFill="1" applyAlignment="1">
      <alignment horizontal="left" vertical="top"/>
    </xf>
    <xf numFmtId="49" fontId="3" fillId="33" borderId="0" xfId="0" applyNumberFormat="1" applyFont="1" applyFill="1" applyAlignment="1">
      <alignment/>
    </xf>
    <xf numFmtId="49" fontId="3" fillId="33" borderId="0" xfId="0" applyNumberFormat="1" applyFont="1" applyFill="1" applyAlignment="1">
      <alignment horizontal="center"/>
    </xf>
    <xf numFmtId="0" fontId="3" fillId="33" borderId="0" xfId="0" applyFont="1" applyFill="1" applyAlignment="1">
      <alignment/>
    </xf>
    <xf numFmtId="49" fontId="3" fillId="34" borderId="10" xfId="0" applyNumberFormat="1" applyFont="1" applyFill="1" applyBorder="1" applyAlignment="1">
      <alignment horizontal="center" vertical="center" wrapText="1"/>
    </xf>
    <xf numFmtId="0" fontId="3" fillId="34" borderId="0" xfId="0" applyFont="1" applyFill="1" applyAlignment="1">
      <alignment/>
    </xf>
    <xf numFmtId="49" fontId="5" fillId="34" borderId="0" xfId="0" applyNumberFormat="1" applyFont="1" applyFill="1" applyBorder="1" applyAlignment="1">
      <alignment horizontal="left" vertical="top"/>
    </xf>
    <xf numFmtId="49" fontId="5" fillId="34" borderId="0" xfId="0" applyNumberFormat="1" applyFont="1" applyFill="1" applyBorder="1" applyAlignment="1">
      <alignment horizontal="center"/>
    </xf>
    <xf numFmtId="49" fontId="3" fillId="34" borderId="0" xfId="0" applyNumberFormat="1" applyFont="1" applyFill="1" applyAlignment="1">
      <alignment horizontal="left" vertical="top"/>
    </xf>
    <xf numFmtId="49" fontId="3" fillId="34" borderId="0" xfId="0" applyNumberFormat="1" applyFont="1" applyFill="1" applyAlignment="1">
      <alignment/>
    </xf>
    <xf numFmtId="49" fontId="4" fillId="34" borderId="0" xfId="0" applyNumberFormat="1" applyFont="1" applyFill="1" applyAlignment="1">
      <alignment horizontal="right"/>
    </xf>
    <xf numFmtId="49" fontId="6" fillId="34" borderId="0" xfId="0" applyNumberFormat="1" applyFont="1" applyFill="1" applyBorder="1" applyAlignment="1">
      <alignment horizontal="left" vertical="top"/>
    </xf>
    <xf numFmtId="49" fontId="3" fillId="34" borderId="0" xfId="0" applyNumberFormat="1" applyFont="1" applyFill="1" applyAlignment="1">
      <alignment horizontal="left" vertical="top" wrapText="1"/>
    </xf>
    <xf numFmtId="49" fontId="3" fillId="34" borderId="0" xfId="0" applyNumberFormat="1" applyFont="1" applyFill="1" applyAlignment="1">
      <alignment horizontal="center"/>
    </xf>
    <xf numFmtId="0" fontId="3" fillId="0" borderId="10" xfId="0" applyFont="1" applyBorder="1" applyAlignment="1">
      <alignment/>
    </xf>
    <xf numFmtId="166" fontId="11" fillId="0" borderId="10" xfId="0" applyNumberFormat="1" applyFont="1" applyFill="1" applyBorder="1" applyAlignment="1">
      <alignment horizontal="center" wrapText="1"/>
    </xf>
    <xf numFmtId="0" fontId="13" fillId="0" borderId="10" xfId="0" applyFont="1" applyFill="1" applyBorder="1" applyAlignment="1">
      <alignment/>
    </xf>
    <xf numFmtId="166" fontId="18" fillId="0" borderId="10" xfId="0" applyNumberFormat="1" applyFont="1" applyFill="1" applyBorder="1" applyAlignment="1">
      <alignment horizontal="center" wrapText="1"/>
    </xf>
    <xf numFmtId="166" fontId="3" fillId="0" borderId="10" xfId="0" applyNumberFormat="1" applyFont="1" applyFill="1" applyBorder="1" applyAlignment="1">
      <alignment horizontal="center"/>
    </xf>
    <xf numFmtId="49" fontId="20" fillId="33" borderId="0" xfId="0" applyNumberFormat="1" applyFont="1" applyFill="1" applyAlignment="1">
      <alignment/>
    </xf>
    <xf numFmtId="49" fontId="17" fillId="34" borderId="0" xfId="0" applyNumberFormat="1" applyFont="1" applyFill="1" applyAlignment="1">
      <alignment horizontal="center" vertical="top"/>
    </xf>
    <xf numFmtId="0" fontId="17" fillId="34" borderId="0" xfId="0" applyFont="1" applyFill="1" applyAlignment="1">
      <alignment horizontal="center"/>
    </xf>
    <xf numFmtId="49" fontId="3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wrapText="1"/>
    </xf>
    <xf numFmtId="49" fontId="10" fillId="0" borderId="10" xfId="0" applyNumberFormat="1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center"/>
    </xf>
    <xf numFmtId="49" fontId="18" fillId="0" borderId="10" xfId="0" applyNumberFormat="1" applyFont="1" applyFill="1" applyBorder="1" applyAlignment="1">
      <alignment horizontal="center" wrapText="1"/>
    </xf>
    <xf numFmtId="167" fontId="18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/>
    </xf>
    <xf numFmtId="49" fontId="14" fillId="0" borderId="10" xfId="0" applyNumberFormat="1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166" fontId="5" fillId="0" borderId="10" xfId="0" applyNumberFormat="1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right" vertical="top" wrapText="1"/>
    </xf>
    <xf numFmtId="4" fontId="3" fillId="34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49" fontId="16" fillId="0" borderId="10" xfId="0" applyNumberFormat="1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/>
    </xf>
    <xf numFmtId="49" fontId="5" fillId="34" borderId="10" xfId="0" applyNumberFormat="1" applyFont="1" applyFill="1" applyBorder="1" applyAlignment="1">
      <alignment horizontal="left" vertical="top"/>
    </xf>
    <xf numFmtId="167" fontId="12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/>
    </xf>
    <xf numFmtId="49" fontId="6" fillId="34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16" fillId="34" borderId="10" xfId="0" applyNumberFormat="1" applyFont="1" applyFill="1" applyBorder="1" applyAlignment="1">
      <alignment horizontal="center" vertical="center" wrapText="1"/>
    </xf>
    <xf numFmtId="49" fontId="16" fillId="34" borderId="10" xfId="0" applyNumberFormat="1" applyFont="1" applyFill="1" applyBorder="1" applyAlignment="1">
      <alignment horizontal="center"/>
    </xf>
    <xf numFmtId="167" fontId="11" fillId="0" borderId="10" xfId="0" applyNumberFormat="1" applyFont="1" applyFill="1" applyBorder="1" applyAlignment="1">
      <alignment horizontal="center" wrapText="1"/>
    </xf>
    <xf numFmtId="49" fontId="16" fillId="34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horizontal="center" wrapText="1"/>
    </xf>
    <xf numFmtId="166" fontId="21" fillId="0" borderId="10" xfId="0" applyNumberFormat="1" applyFont="1" applyFill="1" applyBorder="1" applyAlignment="1">
      <alignment horizontal="center" wrapText="1"/>
    </xf>
    <xf numFmtId="49" fontId="11" fillId="34" borderId="10" xfId="0" applyNumberFormat="1" applyFont="1" applyFill="1" applyBorder="1" applyAlignment="1">
      <alignment horizontal="left" wrapText="1"/>
    </xf>
    <xf numFmtId="166" fontId="11" fillId="34" borderId="10" xfId="0" applyNumberFormat="1" applyFont="1" applyFill="1" applyBorder="1" applyAlignment="1">
      <alignment horizontal="center" wrapText="1"/>
    </xf>
    <xf numFmtId="166" fontId="5" fillId="34" borderId="10" xfId="0" applyNumberFormat="1" applyFont="1" applyFill="1" applyBorder="1" applyAlignment="1">
      <alignment horizontal="center" wrapText="1"/>
    </xf>
    <xf numFmtId="0" fontId="18" fillId="0" borderId="10" xfId="0" applyNumberFormat="1" applyFont="1" applyFill="1" applyBorder="1" applyAlignment="1">
      <alignment horizontal="left" wrapText="1"/>
    </xf>
    <xf numFmtId="166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wrapText="1"/>
    </xf>
    <xf numFmtId="49" fontId="18" fillId="0" borderId="10" xfId="0" applyNumberFormat="1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left" wrapText="1"/>
    </xf>
    <xf numFmtId="0" fontId="13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49" fontId="14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49" fontId="5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wrapText="1"/>
    </xf>
    <xf numFmtId="49" fontId="5" fillId="34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49" fontId="11" fillId="0" borderId="10" xfId="0" applyNumberFormat="1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49" fontId="12" fillId="0" borderId="10" xfId="0" applyNumberFormat="1" applyFont="1" applyFill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49" fontId="15" fillId="0" borderId="10" xfId="0" applyNumberFormat="1" applyFont="1" applyFill="1" applyBorder="1" applyAlignment="1">
      <alignment horizontal="center" vertical="top" wrapText="1"/>
    </xf>
    <xf numFmtId="49" fontId="17" fillId="34" borderId="0" xfId="0" applyNumberFormat="1" applyFont="1" applyFill="1" applyAlignment="1">
      <alignment horizontal="center" vertical="top"/>
    </xf>
    <xf numFmtId="0" fontId="17" fillId="34" borderId="0" xfId="0" applyFont="1" applyFill="1" applyAlignment="1">
      <alignment horizontal="center"/>
    </xf>
    <xf numFmtId="49" fontId="3" fillId="34" borderId="10" xfId="0" applyNumberFormat="1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/>
    </xf>
    <xf numFmtId="49" fontId="11" fillId="0" borderId="10" xfId="0" applyNumberFormat="1" applyFont="1" applyFill="1" applyBorder="1" applyAlignment="1">
      <alignment horizontal="left" wrapText="1"/>
    </xf>
    <xf numFmtId="49" fontId="5" fillId="34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49" fontId="20" fillId="33" borderId="0" xfId="0" applyNumberFormat="1" applyFont="1" applyFill="1" applyAlignment="1">
      <alignment horizontal="center"/>
    </xf>
    <xf numFmtId="49" fontId="15" fillId="34" borderId="10" xfId="0" applyNumberFormat="1" applyFont="1" applyFill="1" applyBorder="1" applyAlignment="1">
      <alignment horizontal="center" wrapText="1"/>
    </xf>
    <xf numFmtId="0" fontId="5" fillId="34" borderId="10" xfId="0" applyFont="1" applyFill="1" applyBorder="1" applyAlignment="1">
      <alignment horizontal="left" wrapText="1"/>
    </xf>
    <xf numFmtId="49" fontId="19" fillId="0" borderId="10" xfId="0" applyNumberFormat="1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6"/>
  <sheetViews>
    <sheetView tabSelected="1" view="pageBreakPreview" zoomScaleSheetLayoutView="100" zoomScalePageLayoutView="0" workbookViewId="0" topLeftCell="A1">
      <selection activeCell="K35" sqref="K35"/>
    </sheetView>
  </sheetViews>
  <sheetFormatPr defaultColWidth="9.00390625" defaultRowHeight="12.75"/>
  <cols>
    <col min="1" max="1" width="9.875" style="5" customWidth="1"/>
    <col min="2" max="2" width="49.875" style="6" customWidth="1"/>
    <col min="3" max="3" width="9.00390625" style="7" customWidth="1"/>
    <col min="4" max="4" width="11.25390625" style="7" customWidth="1"/>
    <col min="5" max="5" width="8.00390625" style="7" customWidth="1"/>
    <col min="6" max="6" width="8.75390625" style="7" customWidth="1"/>
    <col min="7" max="7" width="7.25390625" style="7" customWidth="1"/>
    <col min="8" max="8" width="8.375" style="7" customWidth="1"/>
    <col min="9" max="12" width="8.375" style="8" customWidth="1"/>
    <col min="13" max="13" width="9.125" style="1" customWidth="1"/>
    <col min="14" max="14" width="10.125" style="1" customWidth="1"/>
    <col min="15" max="15" width="8.625" style="1" customWidth="1"/>
    <col min="16" max="16" width="10.25390625" style="1" customWidth="1"/>
    <col min="17" max="17" width="16.625" style="1" customWidth="1"/>
    <col min="18" max="16384" width="9.125" style="1" customWidth="1"/>
  </cols>
  <sheetData>
    <row r="1" spans="1:12" ht="12.75">
      <c r="A1" s="13"/>
      <c r="B1" s="14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ht="18.75">
      <c r="A2" s="80" t="s">
        <v>0</v>
      </c>
      <c r="B2" s="80"/>
      <c r="C2" s="80"/>
      <c r="D2" s="80"/>
      <c r="E2" s="80"/>
      <c r="F2" s="80"/>
      <c r="G2" s="80"/>
      <c r="H2" s="80"/>
      <c r="I2" s="80"/>
      <c r="J2" s="25"/>
      <c r="K2" s="25"/>
      <c r="L2" s="25"/>
    </row>
    <row r="3" spans="1:12" ht="18.75">
      <c r="A3" s="81" t="s">
        <v>1</v>
      </c>
      <c r="B3" s="81"/>
      <c r="C3" s="81"/>
      <c r="D3" s="81"/>
      <c r="E3" s="81"/>
      <c r="F3" s="81"/>
      <c r="G3" s="81"/>
      <c r="H3" s="81"/>
      <c r="I3" s="81"/>
      <c r="J3" s="26"/>
      <c r="K3" s="26"/>
      <c r="L3" s="26"/>
    </row>
    <row r="4" spans="1:12" ht="18.75">
      <c r="A4" s="81" t="s">
        <v>60</v>
      </c>
      <c r="B4" s="81"/>
      <c r="C4" s="81"/>
      <c r="D4" s="81"/>
      <c r="E4" s="81"/>
      <c r="F4" s="81"/>
      <c r="G4" s="81"/>
      <c r="H4" s="81"/>
      <c r="I4" s="81"/>
      <c r="J4" s="26"/>
      <c r="K4" s="26"/>
      <c r="L4" s="26"/>
    </row>
    <row r="5" spans="1:12" ht="18.75">
      <c r="A5" s="81" t="s">
        <v>2</v>
      </c>
      <c r="B5" s="81"/>
      <c r="C5" s="81"/>
      <c r="D5" s="81"/>
      <c r="E5" s="81"/>
      <c r="F5" s="81"/>
      <c r="G5" s="81"/>
      <c r="H5" s="81"/>
      <c r="I5" s="81"/>
      <c r="J5" s="26"/>
      <c r="K5" s="26"/>
      <c r="L5" s="26"/>
    </row>
    <row r="6" spans="1:13" ht="14.25" customHeight="1">
      <c r="A6" s="16"/>
      <c r="B6" s="17"/>
      <c r="C6" s="18"/>
      <c r="D6" s="18"/>
      <c r="E6" s="18"/>
      <c r="F6" s="18"/>
      <c r="G6" s="18"/>
      <c r="H6" s="18"/>
      <c r="I6" s="39" t="s">
        <v>3</v>
      </c>
      <c r="J6" s="39"/>
      <c r="K6" s="39"/>
      <c r="L6" s="39"/>
      <c r="M6" s="4"/>
    </row>
    <row r="7" spans="1:17" ht="27.75" customHeight="1">
      <c r="A7" s="82" t="s">
        <v>4</v>
      </c>
      <c r="B7" s="82" t="s">
        <v>34</v>
      </c>
      <c r="C7" s="82" t="s">
        <v>5</v>
      </c>
      <c r="D7" s="82" t="s">
        <v>6</v>
      </c>
      <c r="E7" s="82" t="s">
        <v>7</v>
      </c>
      <c r="F7" s="82" t="s">
        <v>23</v>
      </c>
      <c r="G7" s="83" t="s">
        <v>56</v>
      </c>
      <c r="H7" s="83"/>
      <c r="I7" s="83" t="s">
        <v>32</v>
      </c>
      <c r="J7" s="86" t="s">
        <v>77</v>
      </c>
      <c r="K7" s="87"/>
      <c r="L7" s="83" t="s">
        <v>32</v>
      </c>
      <c r="M7" s="86" t="s">
        <v>78</v>
      </c>
      <c r="N7" s="87"/>
      <c r="O7" s="83" t="s">
        <v>32</v>
      </c>
      <c r="P7" s="83" t="s">
        <v>51</v>
      </c>
      <c r="Q7" s="85" t="s">
        <v>50</v>
      </c>
    </row>
    <row r="8" spans="1:17" ht="12.75">
      <c r="A8" s="82"/>
      <c r="B8" s="82"/>
      <c r="C8" s="82"/>
      <c r="D8" s="82"/>
      <c r="E8" s="82"/>
      <c r="F8" s="82"/>
      <c r="G8" s="9" t="s">
        <v>27</v>
      </c>
      <c r="H8" s="40" t="s">
        <v>8</v>
      </c>
      <c r="I8" s="84"/>
      <c r="J8" s="9" t="s">
        <v>27</v>
      </c>
      <c r="K8" s="40" t="s">
        <v>8</v>
      </c>
      <c r="L8" s="84"/>
      <c r="M8" s="9" t="s">
        <v>27</v>
      </c>
      <c r="N8" s="40" t="s">
        <v>8</v>
      </c>
      <c r="O8" s="84"/>
      <c r="P8" s="84"/>
      <c r="Q8" s="85"/>
    </row>
    <row r="9" spans="1:17" ht="15.75">
      <c r="A9" s="48" t="s">
        <v>21</v>
      </c>
      <c r="B9" s="89" t="s">
        <v>9</v>
      </c>
      <c r="C9" s="89"/>
      <c r="D9" s="89"/>
      <c r="E9" s="89"/>
      <c r="F9" s="89"/>
      <c r="G9" s="90"/>
      <c r="H9" s="90"/>
      <c r="I9" s="90"/>
      <c r="J9" s="90"/>
      <c r="K9" s="90"/>
      <c r="L9" s="90"/>
      <c r="M9" s="90"/>
      <c r="N9" s="90"/>
      <c r="O9" s="90"/>
      <c r="P9" s="90"/>
      <c r="Q9" s="19"/>
    </row>
    <row r="10" spans="1:17" ht="13.5">
      <c r="A10" s="49" t="s">
        <v>14</v>
      </c>
      <c r="B10" s="69" t="s">
        <v>43</v>
      </c>
      <c r="C10" s="69"/>
      <c r="D10" s="69"/>
      <c r="E10" s="69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33"/>
    </row>
    <row r="11" spans="1:17" ht="45.75" customHeight="1">
      <c r="A11" s="30" t="s">
        <v>22</v>
      </c>
      <c r="B11" s="60" t="s">
        <v>45</v>
      </c>
      <c r="C11" s="27" t="s">
        <v>11</v>
      </c>
      <c r="D11" s="27" t="s">
        <v>57</v>
      </c>
      <c r="E11" s="27" t="s">
        <v>35</v>
      </c>
      <c r="F11" s="27" t="s">
        <v>26</v>
      </c>
      <c r="G11" s="61">
        <v>0</v>
      </c>
      <c r="H11" s="61">
        <v>1300</v>
      </c>
      <c r="I11" s="22">
        <f>G11+H11</f>
        <v>1300</v>
      </c>
      <c r="J11" s="22">
        <v>0</v>
      </c>
      <c r="K11" s="22">
        <v>371.7</v>
      </c>
      <c r="L11" s="22">
        <f>J11+K11</f>
        <v>371.7</v>
      </c>
      <c r="M11" s="23">
        <v>0</v>
      </c>
      <c r="N11" s="62">
        <v>0</v>
      </c>
      <c r="O11" s="23">
        <f>N11+M11</f>
        <v>0</v>
      </c>
      <c r="P11" s="23">
        <f aca="true" t="shared" si="0" ref="P11:P16">L11-O11</f>
        <v>371.7</v>
      </c>
      <c r="Q11" s="63" t="s">
        <v>75</v>
      </c>
    </row>
    <row r="12" spans="1:17" ht="25.5">
      <c r="A12" s="30" t="s">
        <v>33</v>
      </c>
      <c r="B12" s="64" t="s">
        <v>47</v>
      </c>
      <c r="C12" s="27"/>
      <c r="D12" s="27"/>
      <c r="E12" s="27"/>
      <c r="F12" s="27"/>
      <c r="G12" s="61">
        <f>G13+G14</f>
        <v>0</v>
      </c>
      <c r="H12" s="61">
        <f>H13+H14</f>
        <v>55.3</v>
      </c>
      <c r="I12" s="22">
        <f>G12+H12</f>
        <v>55.3</v>
      </c>
      <c r="J12" s="22">
        <v>0</v>
      </c>
      <c r="K12" s="61">
        <f>K13+K14</f>
        <v>20.8</v>
      </c>
      <c r="L12" s="22">
        <f>J12+K12</f>
        <v>20.8</v>
      </c>
      <c r="M12" s="23">
        <f>SUM(M13:M14)</f>
        <v>0</v>
      </c>
      <c r="N12" s="61">
        <f>N13+N14</f>
        <v>0</v>
      </c>
      <c r="O12" s="22">
        <f>M12+N12</f>
        <v>0</v>
      </c>
      <c r="P12" s="23">
        <f t="shared" si="0"/>
        <v>20.8</v>
      </c>
      <c r="Q12" s="63"/>
    </row>
    <row r="13" spans="1:17" ht="22.5">
      <c r="A13" s="30"/>
      <c r="B13" s="64" t="s">
        <v>48</v>
      </c>
      <c r="C13" s="27" t="s">
        <v>11</v>
      </c>
      <c r="D13" s="27" t="s">
        <v>59</v>
      </c>
      <c r="E13" s="27" t="s">
        <v>35</v>
      </c>
      <c r="F13" s="27" t="s">
        <v>26</v>
      </c>
      <c r="G13" s="61">
        <v>0</v>
      </c>
      <c r="H13" s="61">
        <v>5.3</v>
      </c>
      <c r="I13" s="22">
        <f>G13+H13</f>
        <v>5.3</v>
      </c>
      <c r="J13" s="22">
        <v>0</v>
      </c>
      <c r="K13" s="61">
        <v>5.3</v>
      </c>
      <c r="L13" s="22">
        <f>J13+K13</f>
        <v>5.3</v>
      </c>
      <c r="M13" s="23">
        <v>0</v>
      </c>
      <c r="N13" s="23">
        <v>0</v>
      </c>
      <c r="O13" s="23">
        <f>N13+M13</f>
        <v>0</v>
      </c>
      <c r="P13" s="23">
        <f t="shared" si="0"/>
        <v>5.3</v>
      </c>
      <c r="Q13" s="63" t="s">
        <v>97</v>
      </c>
    </row>
    <row r="14" spans="1:17" ht="22.5">
      <c r="A14" s="30"/>
      <c r="B14" s="64" t="s">
        <v>49</v>
      </c>
      <c r="C14" s="27" t="s">
        <v>11</v>
      </c>
      <c r="D14" s="27" t="s">
        <v>58</v>
      </c>
      <c r="E14" s="27" t="s">
        <v>35</v>
      </c>
      <c r="F14" s="27" t="s">
        <v>28</v>
      </c>
      <c r="G14" s="61">
        <v>0</v>
      </c>
      <c r="H14" s="61">
        <v>50</v>
      </c>
      <c r="I14" s="22">
        <f>G14+H14</f>
        <v>50</v>
      </c>
      <c r="J14" s="22">
        <v>0</v>
      </c>
      <c r="K14" s="61">
        <v>15.5</v>
      </c>
      <c r="L14" s="22">
        <f>J14+K14</f>
        <v>15.5</v>
      </c>
      <c r="M14" s="23">
        <v>0</v>
      </c>
      <c r="N14" s="23">
        <v>0</v>
      </c>
      <c r="O14" s="23">
        <f>N14+M14</f>
        <v>0</v>
      </c>
      <c r="P14" s="23">
        <f t="shared" si="0"/>
        <v>15.5</v>
      </c>
      <c r="Q14" s="63" t="s">
        <v>98</v>
      </c>
    </row>
    <row r="15" spans="1:17" ht="15.75">
      <c r="A15" s="35"/>
      <c r="B15" s="34" t="s">
        <v>44</v>
      </c>
      <c r="C15" s="35"/>
      <c r="D15" s="36"/>
      <c r="E15" s="37"/>
      <c r="F15" s="35"/>
      <c r="G15" s="38">
        <f>G12</f>
        <v>0</v>
      </c>
      <c r="H15" s="38">
        <f>H11+H12</f>
        <v>1355.3</v>
      </c>
      <c r="I15" s="38">
        <f>H15+G15</f>
        <v>1355.3</v>
      </c>
      <c r="J15" s="38">
        <f>J11+J12</f>
        <v>0</v>
      </c>
      <c r="K15" s="38">
        <f>K11+K12</f>
        <v>392.5</v>
      </c>
      <c r="L15" s="38">
        <f>K15+J15</f>
        <v>392.5</v>
      </c>
      <c r="M15" s="38">
        <f>M12</f>
        <v>0</v>
      </c>
      <c r="N15" s="38">
        <f>N11+N12</f>
        <v>0</v>
      </c>
      <c r="O15" s="38">
        <f>N15+M15</f>
        <v>0</v>
      </c>
      <c r="P15" s="38">
        <f t="shared" si="0"/>
        <v>392.5</v>
      </c>
      <c r="Q15" s="33"/>
    </row>
    <row r="16" spans="1:17" ht="15.75">
      <c r="A16" s="42"/>
      <c r="B16" s="88" t="s">
        <v>12</v>
      </c>
      <c r="C16" s="88"/>
      <c r="D16" s="88"/>
      <c r="E16" s="88"/>
      <c r="F16" s="88"/>
      <c r="G16" s="20">
        <f>G15</f>
        <v>0</v>
      </c>
      <c r="H16" s="20">
        <f>H15</f>
        <v>1355.3</v>
      </c>
      <c r="I16" s="20">
        <f>G16+H16</f>
        <v>1355.3</v>
      </c>
      <c r="J16" s="20">
        <f>J15</f>
        <v>0</v>
      </c>
      <c r="K16" s="20">
        <f>K15</f>
        <v>392.5</v>
      </c>
      <c r="L16" s="20">
        <f>L15</f>
        <v>392.5</v>
      </c>
      <c r="M16" s="20">
        <f>M15</f>
        <v>0</v>
      </c>
      <c r="N16" s="20">
        <f>N15</f>
        <v>0</v>
      </c>
      <c r="O16" s="20">
        <f>M16+N16</f>
        <v>0</v>
      </c>
      <c r="P16" s="38">
        <f t="shared" si="0"/>
        <v>392.5</v>
      </c>
      <c r="Q16" s="33"/>
    </row>
    <row r="17" spans="1:17" ht="15.75">
      <c r="A17" s="43" t="s">
        <v>24</v>
      </c>
      <c r="B17" s="71" t="s">
        <v>13</v>
      </c>
      <c r="C17" s="71"/>
      <c r="D17" s="71"/>
      <c r="E17" s="71"/>
      <c r="F17" s="71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33"/>
    </row>
    <row r="18" spans="1:17" ht="14.25">
      <c r="A18" s="50" t="s">
        <v>10</v>
      </c>
      <c r="B18" s="73" t="s">
        <v>37</v>
      </c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33"/>
    </row>
    <row r="19" spans="1:17" ht="15">
      <c r="A19" s="51" t="s">
        <v>38</v>
      </c>
      <c r="B19" s="92" t="s">
        <v>29</v>
      </c>
      <c r="C19" s="92"/>
      <c r="D19" s="92"/>
      <c r="E19" s="92"/>
      <c r="F19" s="92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33"/>
    </row>
    <row r="20" spans="1:17" ht="25.5">
      <c r="A20" s="30" t="s">
        <v>39</v>
      </c>
      <c r="B20" s="29" t="s">
        <v>76</v>
      </c>
      <c r="C20" s="27" t="s">
        <v>30</v>
      </c>
      <c r="D20" s="31" t="s">
        <v>65</v>
      </c>
      <c r="E20" s="27" t="s">
        <v>36</v>
      </c>
      <c r="F20" s="27" t="s">
        <v>15</v>
      </c>
      <c r="G20" s="32">
        <v>0</v>
      </c>
      <c r="H20" s="22">
        <v>356.3</v>
      </c>
      <c r="I20" s="22">
        <f>G20+H20</f>
        <v>356.3</v>
      </c>
      <c r="J20" s="22">
        <v>0</v>
      </c>
      <c r="K20" s="22">
        <v>278.3</v>
      </c>
      <c r="L20" s="22">
        <f>J20+K20</f>
        <v>278.3</v>
      </c>
      <c r="M20" s="22">
        <v>0</v>
      </c>
      <c r="N20" s="23">
        <v>0</v>
      </c>
      <c r="O20" s="23">
        <f>N20+M20</f>
        <v>0</v>
      </c>
      <c r="P20" s="23">
        <f>L20-O20</f>
        <v>278.3</v>
      </c>
      <c r="Q20" s="28" t="s">
        <v>99</v>
      </c>
    </row>
    <row r="21" spans="1:17" ht="26.25" customHeight="1">
      <c r="A21" s="30" t="s">
        <v>40</v>
      </c>
      <c r="B21" s="29" t="s">
        <v>61</v>
      </c>
      <c r="C21" s="27" t="s">
        <v>30</v>
      </c>
      <c r="D21" s="31" t="s">
        <v>65</v>
      </c>
      <c r="E21" s="27" t="s">
        <v>36</v>
      </c>
      <c r="F21" s="27" t="s">
        <v>15</v>
      </c>
      <c r="G21" s="32">
        <v>0</v>
      </c>
      <c r="H21" s="22">
        <v>0</v>
      </c>
      <c r="I21" s="22">
        <f>G21+H21</f>
        <v>0</v>
      </c>
      <c r="J21" s="22">
        <v>0</v>
      </c>
      <c r="K21" s="22">
        <v>0</v>
      </c>
      <c r="L21" s="22">
        <f>J21+K21</f>
        <v>0</v>
      </c>
      <c r="M21" s="22">
        <v>0</v>
      </c>
      <c r="N21" s="23">
        <v>0</v>
      </c>
      <c r="O21" s="23">
        <f>N21+M21</f>
        <v>0</v>
      </c>
      <c r="P21" s="23">
        <f>L21-O21</f>
        <v>0</v>
      </c>
      <c r="Q21" s="33"/>
    </row>
    <row r="22" spans="1:17" ht="25.5">
      <c r="A22" s="30" t="s">
        <v>46</v>
      </c>
      <c r="B22" s="29" t="s">
        <v>62</v>
      </c>
      <c r="C22" s="27" t="s">
        <v>30</v>
      </c>
      <c r="D22" s="31" t="s">
        <v>65</v>
      </c>
      <c r="E22" s="27" t="s">
        <v>36</v>
      </c>
      <c r="F22" s="27" t="s">
        <v>15</v>
      </c>
      <c r="G22" s="32">
        <v>0</v>
      </c>
      <c r="H22" s="22">
        <v>350</v>
      </c>
      <c r="I22" s="22">
        <f>G22+H22</f>
        <v>350</v>
      </c>
      <c r="J22" s="22">
        <v>0</v>
      </c>
      <c r="K22" s="22">
        <v>350</v>
      </c>
      <c r="L22" s="22">
        <f>J22+K22</f>
        <v>350</v>
      </c>
      <c r="M22" s="22">
        <v>0</v>
      </c>
      <c r="N22" s="23">
        <v>349.99</v>
      </c>
      <c r="O22" s="23">
        <f>N22+M22</f>
        <v>349.99</v>
      </c>
      <c r="P22" s="23">
        <f>L22-O22</f>
        <v>0.009999999999990905</v>
      </c>
      <c r="Q22" s="28"/>
    </row>
    <row r="23" spans="1:17" ht="45">
      <c r="A23" s="30" t="s">
        <v>64</v>
      </c>
      <c r="B23" s="29" t="s">
        <v>63</v>
      </c>
      <c r="C23" s="27" t="s">
        <v>30</v>
      </c>
      <c r="D23" s="31" t="s">
        <v>94</v>
      </c>
      <c r="E23" s="27" t="s">
        <v>95</v>
      </c>
      <c r="F23" s="27" t="s">
        <v>96</v>
      </c>
      <c r="G23" s="32"/>
      <c r="H23" s="22">
        <v>600</v>
      </c>
      <c r="I23" s="22">
        <f>G23+H23</f>
        <v>600</v>
      </c>
      <c r="J23" s="22">
        <v>0</v>
      </c>
      <c r="K23" s="22">
        <v>60</v>
      </c>
      <c r="L23" s="22">
        <f>J23+K23</f>
        <v>60</v>
      </c>
      <c r="M23" s="22">
        <v>0</v>
      </c>
      <c r="N23" s="23">
        <v>0</v>
      </c>
      <c r="O23" s="23">
        <f>N23+M23</f>
        <v>0</v>
      </c>
      <c r="P23" s="23">
        <f>L23-O23</f>
        <v>60</v>
      </c>
      <c r="Q23" s="63" t="s">
        <v>75</v>
      </c>
    </row>
    <row r="24" spans="1:17" ht="15.75">
      <c r="A24" s="42"/>
      <c r="B24" s="77" t="s">
        <v>31</v>
      </c>
      <c r="C24" s="77"/>
      <c r="D24" s="77"/>
      <c r="E24" s="77"/>
      <c r="F24" s="77"/>
      <c r="G24" s="52">
        <v>0</v>
      </c>
      <c r="H24" s="20">
        <f>H20+H21+H22+H23</f>
        <v>1306.3</v>
      </c>
      <c r="I24" s="20">
        <f>H24</f>
        <v>1306.3</v>
      </c>
      <c r="J24" s="20">
        <f>J20+J21+J22+J23</f>
        <v>0</v>
      </c>
      <c r="K24" s="20">
        <f>K20+K21+K22+K23</f>
        <v>688.3</v>
      </c>
      <c r="L24" s="20">
        <f>L20+L21+L22+L23</f>
        <v>688.3</v>
      </c>
      <c r="M24" s="20">
        <f>M20+M21+M22+M23</f>
        <v>0</v>
      </c>
      <c r="N24" s="20">
        <f>N20+N21+N22+N23</f>
        <v>349.99</v>
      </c>
      <c r="O24" s="20">
        <f>O20+O21+O22</f>
        <v>349.99</v>
      </c>
      <c r="P24" s="20">
        <f>P20+P21+P22+P23</f>
        <v>338.31</v>
      </c>
      <c r="Q24" s="33"/>
    </row>
    <row r="25" spans="1:17" s="2" customFormat="1" ht="15.75" customHeight="1">
      <c r="A25" s="53" t="s">
        <v>41</v>
      </c>
      <c r="B25" s="79" t="s">
        <v>17</v>
      </c>
      <c r="C25" s="79"/>
      <c r="D25" s="79"/>
      <c r="E25" s="79"/>
      <c r="F25" s="79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21"/>
    </row>
    <row r="26" spans="1:17" s="2" customFormat="1" ht="29.25" customHeight="1">
      <c r="A26" s="65" t="s">
        <v>42</v>
      </c>
      <c r="B26" s="66" t="s">
        <v>66</v>
      </c>
      <c r="C26" s="27" t="s">
        <v>18</v>
      </c>
      <c r="D26" s="54" t="s">
        <v>67</v>
      </c>
      <c r="E26" s="27" t="s">
        <v>36</v>
      </c>
      <c r="F26" s="27" t="s">
        <v>15</v>
      </c>
      <c r="G26" s="32">
        <v>0</v>
      </c>
      <c r="H26" s="22">
        <v>292.8</v>
      </c>
      <c r="I26" s="22">
        <f>G26+H26</f>
        <v>292.8</v>
      </c>
      <c r="J26" s="22">
        <v>0</v>
      </c>
      <c r="K26" s="22">
        <v>0</v>
      </c>
      <c r="L26" s="22">
        <f>J26+K26</f>
        <v>0</v>
      </c>
      <c r="M26" s="22">
        <v>0</v>
      </c>
      <c r="N26" s="22">
        <v>0</v>
      </c>
      <c r="O26" s="23">
        <f>N26+M26</f>
        <v>0</v>
      </c>
      <c r="P26" s="23">
        <f>L26-O26</f>
        <v>0</v>
      </c>
      <c r="Q26" s="67"/>
    </row>
    <row r="27" spans="1:17" s="2" customFormat="1" ht="15.75" customHeight="1">
      <c r="A27" s="41"/>
      <c r="B27" s="77" t="s">
        <v>19</v>
      </c>
      <c r="C27" s="77"/>
      <c r="D27" s="77"/>
      <c r="E27" s="77"/>
      <c r="F27" s="77"/>
      <c r="G27" s="46">
        <f>G26</f>
        <v>0</v>
      </c>
      <c r="H27" s="20">
        <f>H26</f>
        <v>292.8</v>
      </c>
      <c r="I27" s="20">
        <f>H27</f>
        <v>292.8</v>
      </c>
      <c r="J27" s="46">
        <f>J26</f>
        <v>0</v>
      </c>
      <c r="K27" s="20">
        <f>J27</f>
        <v>0</v>
      </c>
      <c r="L27" s="46">
        <f>L26</f>
        <v>0</v>
      </c>
      <c r="M27" s="20">
        <f>M26</f>
        <v>0</v>
      </c>
      <c r="N27" s="20">
        <f>N26</f>
        <v>0</v>
      </c>
      <c r="O27" s="20">
        <f>O26</f>
        <v>0</v>
      </c>
      <c r="P27" s="20">
        <f>P26</f>
        <v>0</v>
      </c>
      <c r="Q27" s="21"/>
    </row>
    <row r="28" spans="1:17" s="2" customFormat="1" ht="15.75" customHeight="1">
      <c r="A28" s="41" t="s">
        <v>79</v>
      </c>
      <c r="B28" s="75" t="s">
        <v>80</v>
      </c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21"/>
    </row>
    <row r="29" spans="1:17" s="2" customFormat="1" ht="46.5" customHeight="1">
      <c r="A29" s="30" t="s">
        <v>88</v>
      </c>
      <c r="B29" s="29" t="s">
        <v>81</v>
      </c>
      <c r="C29" s="27" t="s">
        <v>11</v>
      </c>
      <c r="D29" s="31" t="s">
        <v>86</v>
      </c>
      <c r="E29" s="27" t="s">
        <v>87</v>
      </c>
      <c r="F29" s="27" t="s">
        <v>15</v>
      </c>
      <c r="G29" s="32">
        <v>0</v>
      </c>
      <c r="H29" s="22">
        <v>130.1</v>
      </c>
      <c r="I29" s="22">
        <f>G29+H29</f>
        <v>130.1</v>
      </c>
      <c r="J29" s="46">
        <v>0</v>
      </c>
      <c r="K29" s="20">
        <v>0</v>
      </c>
      <c r="L29" s="22">
        <f>J29+K29</f>
        <v>0</v>
      </c>
      <c r="M29" s="22">
        <v>0</v>
      </c>
      <c r="N29" s="23">
        <v>0</v>
      </c>
      <c r="O29" s="23">
        <f aca="true" t="shared" si="1" ref="O29:O34">N29+M29</f>
        <v>0</v>
      </c>
      <c r="P29" s="23">
        <f>L29-O29</f>
        <v>0</v>
      </c>
      <c r="Q29" s="63" t="s">
        <v>75</v>
      </c>
    </row>
    <row r="30" spans="1:17" s="2" customFormat="1" ht="53.25" customHeight="1">
      <c r="A30" s="30" t="s">
        <v>89</v>
      </c>
      <c r="B30" s="29" t="s">
        <v>82</v>
      </c>
      <c r="C30" s="27" t="s">
        <v>11</v>
      </c>
      <c r="D30" s="31" t="s">
        <v>86</v>
      </c>
      <c r="E30" s="27" t="s">
        <v>87</v>
      </c>
      <c r="F30" s="27" t="s">
        <v>15</v>
      </c>
      <c r="G30" s="32">
        <v>0</v>
      </c>
      <c r="H30" s="22">
        <v>194.8</v>
      </c>
      <c r="I30" s="22">
        <f>G30+H30</f>
        <v>194.8</v>
      </c>
      <c r="J30" s="46">
        <v>0</v>
      </c>
      <c r="K30" s="20">
        <v>0</v>
      </c>
      <c r="L30" s="22">
        <f>J30+K30</f>
        <v>0</v>
      </c>
      <c r="M30" s="22">
        <v>0</v>
      </c>
      <c r="N30" s="23">
        <v>0</v>
      </c>
      <c r="O30" s="23">
        <f t="shared" si="1"/>
        <v>0</v>
      </c>
      <c r="P30" s="23">
        <f>L30-O30</f>
        <v>0</v>
      </c>
      <c r="Q30" s="63" t="s">
        <v>75</v>
      </c>
    </row>
    <row r="31" spans="1:17" s="2" customFormat="1" ht="52.5" customHeight="1">
      <c r="A31" s="30" t="s">
        <v>90</v>
      </c>
      <c r="B31" s="29" t="s">
        <v>83</v>
      </c>
      <c r="C31" s="27" t="s">
        <v>11</v>
      </c>
      <c r="D31" s="31" t="s">
        <v>86</v>
      </c>
      <c r="E31" s="27" t="s">
        <v>87</v>
      </c>
      <c r="F31" s="27" t="s">
        <v>15</v>
      </c>
      <c r="G31" s="32">
        <v>0</v>
      </c>
      <c r="H31" s="22">
        <v>358.4</v>
      </c>
      <c r="I31" s="22">
        <f>G31+H31</f>
        <v>358.4</v>
      </c>
      <c r="J31" s="46">
        <v>0</v>
      </c>
      <c r="K31" s="20">
        <v>0</v>
      </c>
      <c r="L31" s="22">
        <f>J31+K31</f>
        <v>0</v>
      </c>
      <c r="M31" s="22">
        <v>0</v>
      </c>
      <c r="N31" s="23">
        <v>0</v>
      </c>
      <c r="O31" s="23">
        <f t="shared" si="1"/>
        <v>0</v>
      </c>
      <c r="P31" s="23">
        <f>L31-O31</f>
        <v>0</v>
      </c>
      <c r="Q31" s="63" t="s">
        <v>75</v>
      </c>
    </row>
    <row r="32" spans="1:17" s="2" customFormat="1" ht="45" customHeight="1">
      <c r="A32" s="30" t="s">
        <v>91</v>
      </c>
      <c r="B32" s="29" t="s">
        <v>84</v>
      </c>
      <c r="C32" s="27" t="s">
        <v>11</v>
      </c>
      <c r="D32" s="31" t="s">
        <v>86</v>
      </c>
      <c r="E32" s="27" t="s">
        <v>87</v>
      </c>
      <c r="F32" s="27" t="s">
        <v>15</v>
      </c>
      <c r="G32" s="32">
        <v>0</v>
      </c>
      <c r="H32" s="22">
        <v>726.3</v>
      </c>
      <c r="I32" s="22">
        <f>G32+H32</f>
        <v>726.3</v>
      </c>
      <c r="J32" s="46">
        <v>0</v>
      </c>
      <c r="K32" s="20">
        <v>0</v>
      </c>
      <c r="L32" s="22">
        <f>J32+K32</f>
        <v>0</v>
      </c>
      <c r="M32" s="22">
        <v>0</v>
      </c>
      <c r="N32" s="23">
        <v>0</v>
      </c>
      <c r="O32" s="23">
        <f t="shared" si="1"/>
        <v>0</v>
      </c>
      <c r="P32" s="23">
        <f>L32-O32</f>
        <v>0</v>
      </c>
      <c r="Q32" s="63" t="s">
        <v>75</v>
      </c>
    </row>
    <row r="33" spans="1:17" s="2" customFormat="1" ht="54.75" customHeight="1">
      <c r="A33" s="30" t="s">
        <v>92</v>
      </c>
      <c r="B33" s="29" t="s">
        <v>85</v>
      </c>
      <c r="C33" s="27" t="s">
        <v>11</v>
      </c>
      <c r="D33" s="31" t="s">
        <v>86</v>
      </c>
      <c r="E33" s="27" t="s">
        <v>87</v>
      </c>
      <c r="F33" s="27" t="s">
        <v>15</v>
      </c>
      <c r="G33" s="32">
        <v>0</v>
      </c>
      <c r="H33" s="22">
        <v>401.5</v>
      </c>
      <c r="I33" s="22">
        <f>G33+H33</f>
        <v>401.5</v>
      </c>
      <c r="J33" s="46">
        <v>0</v>
      </c>
      <c r="K33" s="20">
        <v>0</v>
      </c>
      <c r="L33" s="22">
        <f>J33+K33</f>
        <v>0</v>
      </c>
      <c r="M33" s="22">
        <v>0</v>
      </c>
      <c r="N33" s="23">
        <v>0</v>
      </c>
      <c r="O33" s="23">
        <f t="shared" si="1"/>
        <v>0</v>
      </c>
      <c r="P33" s="23">
        <f>L33-O33</f>
        <v>0</v>
      </c>
      <c r="Q33" s="63" t="s">
        <v>75</v>
      </c>
    </row>
    <row r="34" spans="1:17" s="2" customFormat="1" ht="15.75" customHeight="1">
      <c r="A34" s="41"/>
      <c r="B34" s="77" t="s">
        <v>93</v>
      </c>
      <c r="C34" s="77"/>
      <c r="D34" s="77"/>
      <c r="E34" s="77"/>
      <c r="F34" s="78"/>
      <c r="G34" s="20">
        <f>G30+G31+G32+G33+G29</f>
        <v>0</v>
      </c>
      <c r="H34" s="20">
        <f>H30+H31+H32+H33+H29</f>
        <v>1811.1</v>
      </c>
      <c r="I34" s="20">
        <f>H34+G34</f>
        <v>1811.1</v>
      </c>
      <c r="J34" s="20">
        <f>J30+J31+J32+J33+J29</f>
        <v>0</v>
      </c>
      <c r="K34" s="20">
        <f>K30+K31+K32+K33+K29</f>
        <v>0</v>
      </c>
      <c r="L34" s="20">
        <f>K34+J34</f>
        <v>0</v>
      </c>
      <c r="M34" s="20">
        <f>M30+M31+M32+M33+M29</f>
        <v>0</v>
      </c>
      <c r="N34" s="20">
        <f>N30+N31+N32+N33+N29</f>
        <v>0</v>
      </c>
      <c r="O34" s="20">
        <f t="shared" si="1"/>
        <v>0</v>
      </c>
      <c r="P34" s="20">
        <f>P30+P31+P32+P33+P29</f>
        <v>0</v>
      </c>
      <c r="Q34" s="21"/>
    </row>
    <row r="35" spans="1:17" s="2" customFormat="1" ht="15.75" customHeight="1">
      <c r="A35" s="42"/>
      <c r="B35" s="88" t="s">
        <v>16</v>
      </c>
      <c r="C35" s="88"/>
      <c r="D35" s="88"/>
      <c r="E35" s="88"/>
      <c r="F35" s="88"/>
      <c r="G35" s="20">
        <f>G24+G27</f>
        <v>0</v>
      </c>
      <c r="H35" s="20">
        <f>H24+H27+H34</f>
        <v>3410.2</v>
      </c>
      <c r="I35" s="20">
        <f>H35+G35</f>
        <v>3410.2</v>
      </c>
      <c r="J35" s="20">
        <f>J24+J27</f>
        <v>0</v>
      </c>
      <c r="K35" s="20">
        <f>K24+K27+K34</f>
        <v>688.3</v>
      </c>
      <c r="L35" s="20">
        <f>L24+L27+L34</f>
        <v>688.3</v>
      </c>
      <c r="M35" s="20">
        <f>M24+M27</f>
        <v>0</v>
      </c>
      <c r="N35" s="20">
        <f>N24+N27+N34</f>
        <v>349.99</v>
      </c>
      <c r="O35" s="20">
        <f>O24+O27+O34</f>
        <v>349.99</v>
      </c>
      <c r="P35" s="20">
        <f>L35-O35</f>
        <v>338.30999999999995</v>
      </c>
      <c r="Q35" s="28"/>
    </row>
    <row r="36" spans="1:17" s="2" customFormat="1" ht="15.75" customHeight="1">
      <c r="A36" s="43" t="s">
        <v>69</v>
      </c>
      <c r="B36" s="94" t="s">
        <v>68</v>
      </c>
      <c r="C36" s="94"/>
      <c r="D36" s="94"/>
      <c r="E36" s="94"/>
      <c r="F36" s="94"/>
      <c r="G36" s="94"/>
      <c r="H36" s="20"/>
      <c r="I36" s="20"/>
      <c r="J36" s="20"/>
      <c r="K36" s="20"/>
      <c r="L36" s="20"/>
      <c r="M36" s="20"/>
      <c r="N36" s="21"/>
      <c r="O36" s="21"/>
      <c r="P36" s="21"/>
      <c r="Q36" s="21"/>
    </row>
    <row r="37" spans="1:17" s="2" customFormat="1" ht="64.5" customHeight="1">
      <c r="A37" s="30" t="s">
        <v>70</v>
      </c>
      <c r="B37" s="29" t="s">
        <v>71</v>
      </c>
      <c r="C37" s="55" t="s">
        <v>73</v>
      </c>
      <c r="D37" s="54" t="s">
        <v>72</v>
      </c>
      <c r="E37" s="27" t="s">
        <v>36</v>
      </c>
      <c r="F37" s="27" t="s">
        <v>15</v>
      </c>
      <c r="G37" s="56">
        <v>0</v>
      </c>
      <c r="H37" s="56">
        <v>550</v>
      </c>
      <c r="I37" s="56">
        <f>G37+H37</f>
        <v>550</v>
      </c>
      <c r="J37" s="56">
        <v>0</v>
      </c>
      <c r="K37" s="56">
        <v>150</v>
      </c>
      <c r="L37" s="22">
        <f>J37+K37</f>
        <v>150</v>
      </c>
      <c r="M37" s="56">
        <v>0</v>
      </c>
      <c r="N37" s="56">
        <v>0</v>
      </c>
      <c r="O37" s="56">
        <f>M37+N37</f>
        <v>0</v>
      </c>
      <c r="P37" s="56">
        <f>L37-O37</f>
        <v>150</v>
      </c>
      <c r="Q37" s="68" t="s">
        <v>100</v>
      </c>
    </row>
    <row r="38" spans="1:17" s="2" customFormat="1" ht="15.75" customHeight="1">
      <c r="A38" s="42"/>
      <c r="B38" s="77" t="s">
        <v>74</v>
      </c>
      <c r="C38" s="77"/>
      <c r="D38" s="77"/>
      <c r="E38" s="77"/>
      <c r="F38" s="77"/>
      <c r="G38" s="20">
        <f>G37</f>
        <v>0</v>
      </c>
      <c r="H38" s="20">
        <f>H37</f>
        <v>550</v>
      </c>
      <c r="I38" s="20">
        <f>G38+H38</f>
        <v>550</v>
      </c>
      <c r="J38" s="20">
        <f aca="true" t="shared" si="2" ref="J38:O38">J37</f>
        <v>0</v>
      </c>
      <c r="K38" s="20">
        <f t="shared" si="2"/>
        <v>150</v>
      </c>
      <c r="L38" s="20">
        <f t="shared" si="2"/>
        <v>150</v>
      </c>
      <c r="M38" s="20">
        <f t="shared" si="2"/>
        <v>0</v>
      </c>
      <c r="N38" s="20">
        <f t="shared" si="2"/>
        <v>0</v>
      </c>
      <c r="O38" s="20">
        <f t="shared" si="2"/>
        <v>0</v>
      </c>
      <c r="P38" s="20">
        <f>L38-O38</f>
        <v>150</v>
      </c>
      <c r="Q38" s="21"/>
    </row>
    <row r="39" spans="1:17" s="2" customFormat="1" ht="16.5" customHeight="1">
      <c r="A39" s="44"/>
      <c r="B39" s="57" t="s">
        <v>25</v>
      </c>
      <c r="C39" s="57"/>
      <c r="D39" s="57"/>
      <c r="E39" s="57"/>
      <c r="F39" s="57"/>
      <c r="G39" s="58">
        <f>G35+G38</f>
        <v>0</v>
      </c>
      <c r="H39" s="58">
        <f>H35+H38</f>
        <v>3960.2</v>
      </c>
      <c r="I39" s="58">
        <f>G39+H39</f>
        <v>3960.2</v>
      </c>
      <c r="J39" s="58">
        <f>J35+J38</f>
        <v>0</v>
      </c>
      <c r="K39" s="58">
        <f>K35+K38</f>
        <v>838.3</v>
      </c>
      <c r="L39" s="58">
        <f>K39+J39</f>
        <v>838.3</v>
      </c>
      <c r="M39" s="58">
        <f>M35+M38</f>
        <v>0</v>
      </c>
      <c r="N39" s="58">
        <f>N35+N38</f>
        <v>349.99</v>
      </c>
      <c r="O39" s="58">
        <f>M39+N39</f>
        <v>349.99</v>
      </c>
      <c r="P39" s="58">
        <f>L39-O39</f>
        <v>488.30999999999995</v>
      </c>
      <c r="Q39" s="21"/>
    </row>
    <row r="40" spans="1:17" s="3" customFormat="1" ht="15.75">
      <c r="A40" s="45"/>
      <c r="B40" s="93" t="s">
        <v>20</v>
      </c>
      <c r="C40" s="93"/>
      <c r="D40" s="93"/>
      <c r="E40" s="93"/>
      <c r="F40" s="93"/>
      <c r="G40" s="59">
        <f>G39+G16</f>
        <v>0</v>
      </c>
      <c r="H40" s="59">
        <f>H39+H16</f>
        <v>5315.5</v>
      </c>
      <c r="I40" s="59">
        <f>G40+H40</f>
        <v>5315.5</v>
      </c>
      <c r="J40" s="59">
        <f>J39+J16</f>
        <v>0</v>
      </c>
      <c r="K40" s="59">
        <f>K39+K16</f>
        <v>1230.8</v>
      </c>
      <c r="L40" s="59">
        <f>K40+J40</f>
        <v>1230.8</v>
      </c>
      <c r="M40" s="59">
        <f>M39+M16</f>
        <v>0</v>
      </c>
      <c r="N40" s="59">
        <f>N39+N16</f>
        <v>349.99</v>
      </c>
      <c r="O40" s="59">
        <f>M40+N40</f>
        <v>349.99</v>
      </c>
      <c r="P40" s="58">
        <f>L40-O40</f>
        <v>880.81</v>
      </c>
      <c r="Q40" s="47"/>
    </row>
    <row r="41" spans="1:12" ht="15.75">
      <c r="A41" s="11"/>
      <c r="B41" s="11"/>
      <c r="C41" s="12"/>
      <c r="D41" s="12"/>
      <c r="E41" s="12"/>
      <c r="F41" s="12"/>
      <c r="G41" s="12"/>
      <c r="H41" s="12"/>
      <c r="I41" s="10"/>
      <c r="J41" s="10"/>
      <c r="K41" s="10"/>
      <c r="L41" s="10"/>
    </row>
    <row r="43" spans="2:4" ht="15.75">
      <c r="B43" s="24" t="s">
        <v>52</v>
      </c>
      <c r="C43" s="91" t="s">
        <v>53</v>
      </c>
      <c r="D43" s="91"/>
    </row>
    <row r="45" ht="12.75">
      <c r="B45" s="6" t="s">
        <v>54</v>
      </c>
    </row>
    <row r="46" ht="12.75">
      <c r="B46" s="6" t="s">
        <v>55</v>
      </c>
    </row>
  </sheetData>
  <sheetProtection/>
  <mergeCells count="34">
    <mergeCell ref="C43:D43"/>
    <mergeCell ref="B19:P19"/>
    <mergeCell ref="B38:F38"/>
    <mergeCell ref="B40:F40"/>
    <mergeCell ref="B24:F24"/>
    <mergeCell ref="A7:A8"/>
    <mergeCell ref="B7:B8"/>
    <mergeCell ref="B27:F27"/>
    <mergeCell ref="B35:F35"/>
    <mergeCell ref="B36:G36"/>
    <mergeCell ref="Q7:Q8"/>
    <mergeCell ref="M7:N7"/>
    <mergeCell ref="B16:F16"/>
    <mergeCell ref="O7:O8"/>
    <mergeCell ref="P7:P8"/>
    <mergeCell ref="C7:C8"/>
    <mergeCell ref="D7:D8"/>
    <mergeCell ref="J7:K7"/>
    <mergeCell ref="L7:L8"/>
    <mergeCell ref="B9:P9"/>
    <mergeCell ref="A2:I2"/>
    <mergeCell ref="A3:I3"/>
    <mergeCell ref="A4:I4"/>
    <mergeCell ref="A5:I5"/>
    <mergeCell ref="E7:E8"/>
    <mergeCell ref="F7:F8"/>
    <mergeCell ref="G7:H7"/>
    <mergeCell ref="I7:I8"/>
    <mergeCell ref="B10:P10"/>
    <mergeCell ref="B17:P17"/>
    <mergeCell ref="B18:P18"/>
    <mergeCell ref="B28:P28"/>
    <mergeCell ref="B34:F34"/>
    <mergeCell ref="B25:P25"/>
  </mergeCells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Mihaylova</dc:creator>
  <cp:keywords/>
  <dc:description/>
  <cp:lastModifiedBy>Ира</cp:lastModifiedBy>
  <cp:lastPrinted>2016-07-07T12:37:25Z</cp:lastPrinted>
  <dcterms:created xsi:type="dcterms:W3CDTF">2008-08-28T13:16:53Z</dcterms:created>
  <dcterms:modified xsi:type="dcterms:W3CDTF">2016-07-07T12:38:04Z</dcterms:modified>
  <cp:category/>
  <cp:version/>
  <cp:contentType/>
  <cp:contentStatus/>
</cp:coreProperties>
</file>