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0" windowWidth="13770" windowHeight="7590" activeTab="0"/>
  </bookViews>
  <sheets>
    <sheet name="XII" sheetId="1" r:id="rId1"/>
  </sheets>
  <definedNames>
    <definedName name="_xlnm.Print_Titles" localSheetId="0">'XII'!$7:$8</definedName>
    <definedName name="_xlnm.Print_Area" localSheetId="0">'XII'!$A$1:$R$57</definedName>
  </definedNames>
  <calcPr fullCalcOnLoad="1" refMode="R1C1"/>
</workbook>
</file>

<file path=xl/sharedStrings.xml><?xml version="1.0" encoding="utf-8"?>
<sst xmlns="http://schemas.openxmlformats.org/spreadsheetml/2006/main" count="182" uniqueCount="107">
  <si>
    <t>АДРЕСНАЯ ПРОГРАММА</t>
  </si>
  <si>
    <t xml:space="preserve">капитального строительства и  капитального ремонта  объектов </t>
  </si>
  <si>
    <t xml:space="preserve">финансируемая из средств местного бюджета </t>
  </si>
  <si>
    <t>(тыс. руб.)</t>
  </si>
  <si>
    <t>№ п.п.</t>
  </si>
  <si>
    <t>Раздел, подраздел</t>
  </si>
  <si>
    <t>Код целевой статьи</t>
  </si>
  <si>
    <t>Код вида расходов</t>
  </si>
  <si>
    <t>местн.</t>
  </si>
  <si>
    <t>КАПИТАЛЬНОЕ СТРОИТЕЛЬСТВО</t>
  </si>
  <si>
    <t>2.1</t>
  </si>
  <si>
    <t>0502</t>
  </si>
  <si>
    <t xml:space="preserve">ВСЕГО  ПО КАПИТАЛЬНОМУ СТРОИТЕЛЬСТВУ </t>
  </si>
  <si>
    <t>КАПИТАЛЬНЫЙ РЕМОНТ</t>
  </si>
  <si>
    <t>1.1</t>
  </si>
  <si>
    <t>225</t>
  </si>
  <si>
    <t>ВСЕГО ПО ЖИЛИЩНО-КОММУНАЛЬНОМУ ХОЗЯЙСТВУ</t>
  </si>
  <si>
    <t>БЛАГОУСТРОЙСТВО</t>
  </si>
  <si>
    <t>0503</t>
  </si>
  <si>
    <t>ИТОГО ПО ОБЪЕКТАМ БЛАГОУСТРОЙСТВА</t>
  </si>
  <si>
    <t xml:space="preserve">ВСЕГО ПО АДРЕСНОЙ ПРОГРАММЕ  </t>
  </si>
  <si>
    <t>1</t>
  </si>
  <si>
    <t>1.1-1</t>
  </si>
  <si>
    <t>КОСГУ</t>
  </si>
  <si>
    <t>2.</t>
  </si>
  <si>
    <t>ИТОГО ПО КАПИТАЛЬНОМУ РЕМОНТУ</t>
  </si>
  <si>
    <t>310</t>
  </si>
  <si>
    <t>обл.</t>
  </si>
  <si>
    <t>226</t>
  </si>
  <si>
    <t>ЖИЛИЩНОЕ ХОЗЯЙСТВО</t>
  </si>
  <si>
    <t>0501</t>
  </si>
  <si>
    <t>ИТОГО ПО ЖИЛИЩНОМУ ФОНДУ</t>
  </si>
  <si>
    <t>Итого</t>
  </si>
  <si>
    <t>1.1-2</t>
  </si>
  <si>
    <t>Наименование и местонахождение объектов</t>
  </si>
  <si>
    <t>414</t>
  </si>
  <si>
    <t>244</t>
  </si>
  <si>
    <t>ЖИЛИЩНО-КОММУНАЛЬНОЕ ХОЗЯЙСТВО</t>
  </si>
  <si>
    <t>2.1.1</t>
  </si>
  <si>
    <t>2.1.1-1</t>
  </si>
  <si>
    <t>2.1.1-2</t>
  </si>
  <si>
    <t>2.1.2</t>
  </si>
  <si>
    <t>2.1.2.-1</t>
  </si>
  <si>
    <t>ГАЗОСНАБЖЕНИЕ, ВОДОСНАБЖЕНИЕ</t>
  </si>
  <si>
    <t>ИТОГО ПО ГАЗОСНАБЖЕНИЮ, ВОДОСНАБЖЕНИЮ</t>
  </si>
  <si>
    <t>Строительство системы водоснабжения д.Сологубовка и д.Лезье (в том числе проектные работы)</t>
  </si>
  <si>
    <t>2.1.1-3</t>
  </si>
  <si>
    <t>Распределительный газопровод по ул.Пушкинская, ул.Тосненская в г.п. Мга Кировского района в том числе :</t>
  </si>
  <si>
    <t>Строительно-монтажные работы</t>
  </si>
  <si>
    <t>Изготовление технического паспорта и технического плана</t>
  </si>
  <si>
    <t>Примечание</t>
  </si>
  <si>
    <t>отклонения</t>
  </si>
  <si>
    <t>исп.56-963</t>
  </si>
  <si>
    <t>План на 2016 г.</t>
  </si>
  <si>
    <t>98909S0660</t>
  </si>
  <si>
    <t>09 0 01 80730</t>
  </si>
  <si>
    <t xml:space="preserve"> МО Мгинское  городское поселение на 2016 год, </t>
  </si>
  <si>
    <t>Капитальный ремонт кровли и фасада многоквартирного жилого дома №6 по ул. Майора Жаринова в г.п. Мга</t>
  </si>
  <si>
    <t>Ремонт квартиры по адресу г.п.Мга, ул.Железнодорожная д.65 кв.13</t>
  </si>
  <si>
    <t>Капитальный ремонт  фасада многоквартирного жилого дома №100 по Комсомольскому проспекту в г.п. Мга</t>
  </si>
  <si>
    <t>2.1.1-4</t>
  </si>
  <si>
    <t>98 9 09 15010</t>
  </si>
  <si>
    <t>Осушение канав по адресу: г.п.Мга по ул.Челюскинцев от перекрестка с Комсомольским пр. до леса</t>
  </si>
  <si>
    <t>78 0 01 15370</t>
  </si>
  <si>
    <t>ПРОЧИЕ ОБЪЕКТЫ</t>
  </si>
  <si>
    <t>2.3</t>
  </si>
  <si>
    <t>2.3-1</t>
  </si>
  <si>
    <t>Ремонт  здания администрации</t>
  </si>
  <si>
    <t>98 9 09 10090</t>
  </si>
  <si>
    <t>0113</t>
  </si>
  <si>
    <t>ИТОГО ПО ПРОЧИМ ОБЪЕКТАМ</t>
  </si>
  <si>
    <t>Ремонт квартир по адресу д.Муя д.1, кв.4, п.Старая Малукса, ул.Новоселов д.2 кв.12</t>
  </si>
  <si>
    <t>2.1.3</t>
  </si>
  <si>
    <r>
      <t>КОММУНАЛЬНОЕ ХОЗЯЙСТВО</t>
    </r>
    <r>
      <rPr>
        <b/>
        <sz val="10"/>
        <color indexed="8"/>
        <rFont val="Times New Roman"/>
        <family val="1"/>
      </rPr>
      <t>, из них:</t>
    </r>
  </si>
  <si>
    <t>Капитальный ремонт участка тепловой сети и трубопроводов ГВС от ТК-1 до ТК-2 по ш.Революции в г. п.Мга</t>
  </si>
  <si>
    <t xml:space="preserve">Капитальный ремонт участка тепловой сети от ТК-24 до ввода в здание  МКУК КДЦ "Мга", </t>
  </si>
  <si>
    <t xml:space="preserve">Капитальный ремонт участка тепловой сети от ТК-20 до ТК-А по ул. Майора Жаринова в г.п.Мга </t>
  </si>
  <si>
    <t xml:space="preserve">Капитальный ремонт котла ДКВР 10/13 угольной котельной в пос. Старая Малукса </t>
  </si>
  <si>
    <t xml:space="preserve">Капитальный ремонт участка тепловой сети  от ТК-11 до ТК-12 по пр. Красного Октября г.п.Мга Кировского района Ленинградской области (газомазутная котельная по ул.Маяковского, 4а) </t>
  </si>
  <si>
    <t>98 9 09 S0160</t>
  </si>
  <si>
    <t>243</t>
  </si>
  <si>
    <t>2.1.3-1</t>
  </si>
  <si>
    <t>2.1.3-2</t>
  </si>
  <si>
    <t>2.1.3-3</t>
  </si>
  <si>
    <t>2.1.3-4</t>
  </si>
  <si>
    <t>2.1.3-5</t>
  </si>
  <si>
    <t>ИТОГО ПО КОММУНАЛЬНОМУ ХОЗЯЙСТВУ</t>
  </si>
  <si>
    <t>98 9 09 06810</t>
  </si>
  <si>
    <t>630</t>
  </si>
  <si>
    <t>242</t>
  </si>
  <si>
    <t>09 0 02 70200</t>
  </si>
  <si>
    <t>09 0 02 S0200</t>
  </si>
  <si>
    <t>2.1.1-5</t>
  </si>
  <si>
    <t>Ремонт квартиры по адресу г.п.Мга, ул.Связи д.4кв.10</t>
  </si>
  <si>
    <t>2.1.2.-2</t>
  </si>
  <si>
    <t>Очистка водоотводных канав от жилой индивидуальной застройки по ул.Шмидта, Комсомольский пр., ул.Челюскинцев в г.п.Мга</t>
  </si>
  <si>
    <t>98 9 0970160</t>
  </si>
  <si>
    <t>План 4 кв.2016 г.</t>
  </si>
  <si>
    <t>2.1.1-6</t>
  </si>
  <si>
    <t>Ремонт участка кровли многоквартирного дома в г.п. Мга ул. Мгинской правды, 9</t>
  </si>
  <si>
    <t>98 9 09 15070</t>
  </si>
  <si>
    <t xml:space="preserve">Глава администрации </t>
  </si>
  <si>
    <t>С.К.Соколовский</t>
  </si>
  <si>
    <t>Ладышева Н.В.</t>
  </si>
  <si>
    <t>документы на изготовление  технического паспорта и технического плана сданы в декабре 2016г., готовность в 1 квартале 2017г.</t>
  </si>
  <si>
    <t>Оплата контракта по факту выполнения  работ</t>
  </si>
  <si>
    <t>Факт 2016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</si>
</sst>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#,##0.00&quot;р.&quot;"/>
    <numFmt numFmtId="170" formatCode="0.000"/>
    <numFmt numFmtId="171" formatCode="0.0000"/>
    <numFmt numFmtId="172" formatCode="#,##0.0&quot;р.&quot;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49" fontId="3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49" fontId="5" fillId="34" borderId="0" xfId="0" applyNumberFormat="1" applyFont="1" applyFill="1" applyBorder="1" applyAlignment="1">
      <alignment horizontal="left" vertical="top"/>
    </xf>
    <xf numFmtId="49" fontId="5" fillId="34" borderId="0" xfId="0" applyNumberFormat="1" applyFont="1" applyFill="1" applyBorder="1" applyAlignment="1">
      <alignment horizontal="center"/>
    </xf>
    <xf numFmtId="49" fontId="3" fillId="34" borderId="0" xfId="0" applyNumberFormat="1" applyFont="1" applyFill="1" applyAlignment="1">
      <alignment horizontal="left" vertical="top" wrapText="1"/>
    </xf>
    <xf numFmtId="166" fontId="11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166" fontId="18" fillId="0" borderId="10" xfId="0" applyNumberFormat="1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/>
    </xf>
    <xf numFmtId="49" fontId="20" fillId="33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wrapText="1"/>
    </xf>
    <xf numFmtId="167" fontId="18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left" vertical="top"/>
    </xf>
    <xf numFmtId="167" fontId="1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167" fontId="11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166" fontId="21" fillId="0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left" wrapText="1"/>
    </xf>
    <xf numFmtId="166" fontId="11" fillId="34" borderId="10" xfId="0" applyNumberFormat="1" applyFont="1" applyFill="1" applyBorder="1" applyAlignment="1">
      <alignment horizontal="center" wrapText="1"/>
    </xf>
    <xf numFmtId="166" fontId="5" fillId="34" borderId="10" xfId="0" applyNumberFormat="1" applyFont="1" applyFill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left" wrapText="1"/>
    </xf>
    <xf numFmtId="166" fontId="3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49" fontId="18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9" fontId="10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 wrapText="1"/>
    </xf>
    <xf numFmtId="49" fontId="10" fillId="34" borderId="11" xfId="0" applyNumberFormat="1" applyFont="1" applyFill="1" applyBorder="1" applyAlignment="1">
      <alignment horizontal="left" wrapText="1"/>
    </xf>
    <xf numFmtId="49" fontId="3" fillId="34" borderId="11" xfId="0" applyNumberFormat="1" applyFont="1" applyFill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 wrapText="1"/>
    </xf>
    <xf numFmtId="166" fontId="18" fillId="34" borderId="10" xfId="0" applyNumberFormat="1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167" fontId="18" fillId="34" borderId="10" xfId="0" applyNumberFormat="1" applyFont="1" applyFill="1" applyBorder="1" applyAlignment="1">
      <alignment horizontal="center" wrapText="1"/>
    </xf>
    <xf numFmtId="166" fontId="3" fillId="34" borderId="10" xfId="0" applyNumberFormat="1" applyFont="1" applyFill="1" applyBorder="1" applyAlignment="1">
      <alignment horizontal="center"/>
    </xf>
    <xf numFmtId="166" fontId="3" fillId="34" borderId="10" xfId="0" applyNumberFormat="1" applyFont="1" applyFill="1" applyBorder="1" applyAlignment="1">
      <alignment horizontal="center" wrapText="1"/>
    </xf>
    <xf numFmtId="167" fontId="12" fillId="34" borderId="10" xfId="0" applyNumberFormat="1" applyFont="1" applyFill="1" applyBorder="1" applyAlignment="1">
      <alignment horizontal="center" wrapText="1"/>
    </xf>
    <xf numFmtId="0" fontId="9" fillId="34" borderId="10" xfId="0" applyFont="1" applyFill="1" applyBorder="1" applyAlignment="1">
      <alignment wrapText="1"/>
    </xf>
    <xf numFmtId="166" fontId="5" fillId="34" borderId="10" xfId="0" applyNumberFormat="1" applyFont="1" applyFill="1" applyBorder="1" applyAlignment="1">
      <alignment horizontal="center" vertical="center" wrapText="1"/>
    </xf>
    <xf numFmtId="166" fontId="21" fillId="34" borderId="10" xfId="0" applyNumberFormat="1" applyFont="1" applyFill="1" applyBorder="1" applyAlignment="1">
      <alignment horizontal="center" wrapText="1"/>
    </xf>
    <xf numFmtId="49" fontId="3" fillId="34" borderId="0" xfId="0" applyNumberFormat="1" applyFont="1" applyFill="1" applyAlignment="1">
      <alignment wrapText="1"/>
    </xf>
    <xf numFmtId="49" fontId="4" fillId="34" borderId="0" xfId="0" applyNumberFormat="1" applyFont="1" applyFill="1" applyAlignment="1">
      <alignment horizontal="right" wrapText="1"/>
    </xf>
    <xf numFmtId="0" fontId="3" fillId="0" borderId="0" xfId="0" applyFont="1" applyAlignment="1">
      <alignment wrapText="1"/>
    </xf>
    <xf numFmtId="49" fontId="17" fillId="34" borderId="0" xfId="0" applyNumberFormat="1" applyFont="1" applyFill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49" fontId="6" fillId="34" borderId="0" xfId="0" applyNumberFormat="1" applyFont="1" applyFill="1" applyBorder="1" applyAlignment="1">
      <alignment horizontal="left" vertical="top" wrapText="1"/>
    </xf>
    <xf numFmtId="49" fontId="3" fillId="34" borderId="0" xfId="0" applyNumberFormat="1" applyFont="1" applyFill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16" fillId="34" borderId="10" xfId="0" applyNumberFormat="1" applyFont="1" applyFill="1" applyBorder="1" applyAlignment="1">
      <alignment horizontal="center" wrapText="1"/>
    </xf>
    <xf numFmtId="49" fontId="3" fillId="34" borderId="12" xfId="0" applyNumberFormat="1" applyFont="1" applyFill="1" applyBorder="1" applyAlignment="1">
      <alignment horizontal="center" wrapText="1"/>
    </xf>
    <xf numFmtId="49" fontId="16" fillId="34" borderId="10" xfId="0" applyNumberFormat="1" applyFont="1" applyFill="1" applyBorder="1" applyAlignment="1">
      <alignment horizontal="center" wrapText="1"/>
    </xf>
    <xf numFmtId="49" fontId="3" fillId="34" borderId="13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3" fillId="34" borderId="13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10" fillId="34" borderId="15" xfId="0" applyNumberFormat="1" applyFont="1" applyFill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11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12" fillId="0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 vertical="top" wrapText="1"/>
    </xf>
    <xf numFmtId="49" fontId="18" fillId="0" borderId="15" xfId="0" applyNumberFormat="1" applyFont="1" applyFill="1" applyBorder="1" applyAlignment="1">
      <alignment horizontal="left" wrapText="1"/>
    </xf>
    <xf numFmtId="49" fontId="18" fillId="0" borderId="16" xfId="0" applyNumberFormat="1" applyFont="1" applyFill="1" applyBorder="1" applyAlignment="1">
      <alignment horizontal="left" wrapText="1"/>
    </xf>
    <xf numFmtId="49" fontId="17" fillId="34" borderId="0" xfId="0" applyNumberFormat="1" applyFont="1" applyFill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left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20" fillId="33" borderId="0" xfId="0" applyNumberFormat="1" applyFont="1" applyFill="1" applyAlignment="1">
      <alignment horizontal="center"/>
    </xf>
    <xf numFmtId="49" fontId="1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left" wrapText="1"/>
    </xf>
    <xf numFmtId="0" fontId="3" fillId="34" borderId="17" xfId="0" applyNumberFormat="1" applyFont="1" applyFill="1" applyBorder="1" applyAlignment="1">
      <alignment horizontal="center" vertical="center" wrapText="1"/>
    </xf>
    <xf numFmtId="0" fontId="3" fillId="34" borderId="18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="120" zoomScaleSheetLayoutView="120" zoomScalePageLayoutView="0" workbookViewId="0" topLeftCell="A1">
      <selection activeCell="P50" sqref="P50"/>
    </sheetView>
  </sheetViews>
  <sheetFormatPr defaultColWidth="9.00390625" defaultRowHeight="12.75"/>
  <cols>
    <col min="1" max="1" width="9.875" style="5" customWidth="1"/>
    <col min="2" max="2" width="49.875" style="6" customWidth="1"/>
    <col min="3" max="3" width="9.00390625" style="7" customWidth="1"/>
    <col min="4" max="4" width="15.125" style="7" customWidth="1"/>
    <col min="5" max="5" width="8.00390625" style="7" customWidth="1"/>
    <col min="6" max="6" width="8.75390625" style="7" customWidth="1"/>
    <col min="7" max="7" width="8.25390625" style="7" customWidth="1"/>
    <col min="8" max="8" width="8.375" style="7" customWidth="1"/>
    <col min="9" max="9" width="10.00390625" style="8" customWidth="1"/>
    <col min="10" max="10" width="0.2421875" style="8" hidden="1" customWidth="1"/>
    <col min="11" max="11" width="8.375" style="8" hidden="1" customWidth="1"/>
    <col min="12" max="12" width="9.125" style="8" hidden="1" customWidth="1"/>
    <col min="13" max="13" width="9.125" style="1" customWidth="1"/>
    <col min="14" max="14" width="10.125" style="1" customWidth="1"/>
    <col min="15" max="15" width="9.375" style="1" customWidth="1"/>
    <col min="16" max="16" width="10.25390625" style="1" customWidth="1"/>
    <col min="17" max="17" width="16.625" style="1" customWidth="1"/>
    <col min="18" max="16384" width="9.125" style="1" customWidth="1"/>
  </cols>
  <sheetData>
    <row r="1" spans="1:17" ht="12.75">
      <c r="A1" s="12"/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N1" s="72"/>
      <c r="O1" s="72"/>
      <c r="P1" s="72"/>
      <c r="Q1" s="72"/>
    </row>
    <row r="2" spans="1:17" ht="18.7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73"/>
      <c r="K2" s="73"/>
      <c r="L2" s="73"/>
      <c r="M2" s="72"/>
      <c r="N2" s="72"/>
      <c r="O2" s="72"/>
      <c r="P2" s="72"/>
      <c r="Q2" s="72"/>
    </row>
    <row r="3" spans="1:17" ht="18.7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74"/>
      <c r="K3" s="74"/>
      <c r="L3" s="74"/>
      <c r="M3" s="72"/>
      <c r="N3" s="72"/>
      <c r="O3" s="72"/>
      <c r="P3" s="72"/>
      <c r="Q3" s="72"/>
    </row>
    <row r="4" spans="1:17" ht="18.75">
      <c r="A4" s="109" t="s">
        <v>56</v>
      </c>
      <c r="B4" s="109"/>
      <c r="C4" s="109"/>
      <c r="D4" s="109"/>
      <c r="E4" s="109"/>
      <c r="F4" s="109"/>
      <c r="G4" s="109"/>
      <c r="H4" s="109"/>
      <c r="I4" s="109"/>
      <c r="J4" s="74"/>
      <c r="K4" s="74"/>
      <c r="L4" s="74"/>
      <c r="M4" s="72"/>
      <c r="N4" s="72"/>
      <c r="O4" s="72"/>
      <c r="P4" s="72"/>
      <c r="Q4" s="72"/>
    </row>
    <row r="5" spans="1:17" ht="18.75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74"/>
      <c r="K5" s="74"/>
      <c r="L5" s="74"/>
      <c r="M5" s="72"/>
      <c r="N5" s="72"/>
      <c r="O5" s="72"/>
      <c r="P5" s="72"/>
      <c r="Q5" s="72"/>
    </row>
    <row r="6" spans="1:17" ht="14.25" customHeight="1">
      <c r="A6" s="75"/>
      <c r="B6" s="12"/>
      <c r="C6" s="76"/>
      <c r="D6" s="76"/>
      <c r="E6" s="76"/>
      <c r="F6" s="76"/>
      <c r="G6" s="76"/>
      <c r="H6" s="76"/>
      <c r="I6" s="29" t="s">
        <v>3</v>
      </c>
      <c r="J6" s="29"/>
      <c r="K6" s="29"/>
      <c r="L6" s="29"/>
      <c r="M6" s="4"/>
      <c r="N6" s="72"/>
      <c r="O6" s="72"/>
      <c r="P6" s="72"/>
      <c r="Q6" s="72"/>
    </row>
    <row r="7" spans="1:17" ht="27.75" customHeight="1">
      <c r="A7" s="110" t="s">
        <v>4</v>
      </c>
      <c r="B7" s="110" t="s">
        <v>34</v>
      </c>
      <c r="C7" s="110" t="s">
        <v>5</v>
      </c>
      <c r="D7" s="110" t="s">
        <v>6</v>
      </c>
      <c r="E7" s="110" t="s">
        <v>7</v>
      </c>
      <c r="F7" s="110" t="s">
        <v>23</v>
      </c>
      <c r="G7" s="111" t="s">
        <v>53</v>
      </c>
      <c r="H7" s="111"/>
      <c r="I7" s="111" t="s">
        <v>32</v>
      </c>
      <c r="J7" s="122" t="s">
        <v>97</v>
      </c>
      <c r="K7" s="123"/>
      <c r="L7" s="124" t="s">
        <v>32</v>
      </c>
      <c r="M7" s="114" t="s">
        <v>106</v>
      </c>
      <c r="N7" s="115"/>
      <c r="O7" s="111" t="s">
        <v>32</v>
      </c>
      <c r="P7" s="111" t="s">
        <v>51</v>
      </c>
      <c r="Q7" s="113" t="s">
        <v>50</v>
      </c>
    </row>
    <row r="8" spans="1:17" ht="12.75">
      <c r="A8" s="110"/>
      <c r="B8" s="110"/>
      <c r="C8" s="110"/>
      <c r="D8" s="110"/>
      <c r="E8" s="110"/>
      <c r="F8" s="110"/>
      <c r="G8" s="61" t="s">
        <v>27</v>
      </c>
      <c r="H8" s="62" t="s">
        <v>8</v>
      </c>
      <c r="I8" s="112"/>
      <c r="J8" s="61" t="s">
        <v>27</v>
      </c>
      <c r="K8" s="62" t="s">
        <v>8</v>
      </c>
      <c r="L8" s="125"/>
      <c r="M8" s="61" t="s">
        <v>27</v>
      </c>
      <c r="N8" s="62" t="s">
        <v>8</v>
      </c>
      <c r="O8" s="112"/>
      <c r="P8" s="112"/>
      <c r="Q8" s="113"/>
    </row>
    <row r="9" spans="1:17" ht="15.75">
      <c r="A9" s="37" t="s">
        <v>21</v>
      </c>
      <c r="B9" s="117" t="s">
        <v>9</v>
      </c>
      <c r="C9" s="117"/>
      <c r="D9" s="117"/>
      <c r="E9" s="117"/>
      <c r="F9" s="117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77"/>
    </row>
    <row r="10" spans="1:17" ht="13.5">
      <c r="A10" s="38" t="s">
        <v>14</v>
      </c>
      <c r="B10" s="96" t="s">
        <v>43</v>
      </c>
      <c r="C10" s="96"/>
      <c r="D10" s="96"/>
      <c r="E10" s="96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78"/>
    </row>
    <row r="11" spans="1:17" ht="37.5" customHeight="1">
      <c r="A11" s="18" t="s">
        <v>22</v>
      </c>
      <c r="B11" s="47" t="s">
        <v>45</v>
      </c>
      <c r="C11" s="55" t="s">
        <v>11</v>
      </c>
      <c r="D11" s="55" t="s">
        <v>54</v>
      </c>
      <c r="E11" s="55" t="s">
        <v>35</v>
      </c>
      <c r="F11" s="55" t="s">
        <v>26</v>
      </c>
      <c r="G11" s="65">
        <v>0</v>
      </c>
      <c r="H11" s="65">
        <v>0</v>
      </c>
      <c r="I11" s="60">
        <f>G11+H11</f>
        <v>0</v>
      </c>
      <c r="J11" s="60">
        <v>0</v>
      </c>
      <c r="K11" s="60">
        <v>0</v>
      </c>
      <c r="L11" s="60">
        <f>J11+K11</f>
        <v>0</v>
      </c>
      <c r="M11" s="65">
        <v>0</v>
      </c>
      <c r="N11" s="79">
        <v>0</v>
      </c>
      <c r="O11" s="65">
        <f>N11+M11</f>
        <v>0</v>
      </c>
      <c r="P11" s="65">
        <f>L11-O11</f>
        <v>0</v>
      </c>
      <c r="Q11" s="49"/>
    </row>
    <row r="12" spans="1:17" ht="25.5">
      <c r="A12" s="18" t="s">
        <v>33</v>
      </c>
      <c r="B12" s="50" t="s">
        <v>47</v>
      </c>
      <c r="C12" s="18"/>
      <c r="D12" s="18"/>
      <c r="E12" s="18"/>
      <c r="F12" s="18"/>
      <c r="G12" s="48">
        <f aca="true" t="shared" si="0" ref="G12:L12">G13+G15+G14</f>
        <v>95</v>
      </c>
      <c r="H12" s="48">
        <f t="shared" si="0"/>
        <v>55.3</v>
      </c>
      <c r="I12" s="48">
        <f t="shared" si="0"/>
        <v>150.3</v>
      </c>
      <c r="J12" s="48">
        <f t="shared" si="0"/>
        <v>95</v>
      </c>
      <c r="K12" s="48">
        <f t="shared" si="0"/>
        <v>55.3</v>
      </c>
      <c r="L12" s="48">
        <f t="shared" si="0"/>
        <v>150.3</v>
      </c>
      <c r="M12" s="65">
        <f>M13+M15+M14</f>
        <v>95</v>
      </c>
      <c r="N12" s="65">
        <f>N13+N15+N14</f>
        <v>5.3</v>
      </c>
      <c r="O12" s="48">
        <f>O13+O15+O14</f>
        <v>100.3</v>
      </c>
      <c r="P12" s="48">
        <f>P13+P15+P14</f>
        <v>50</v>
      </c>
      <c r="Q12" s="49"/>
    </row>
    <row r="13" spans="1:17" ht="12.75">
      <c r="A13" s="92"/>
      <c r="B13" s="106" t="s">
        <v>48</v>
      </c>
      <c r="C13" s="92" t="s">
        <v>11</v>
      </c>
      <c r="D13" s="55" t="s">
        <v>91</v>
      </c>
      <c r="E13" s="55" t="s">
        <v>35</v>
      </c>
      <c r="F13" s="55" t="s">
        <v>26</v>
      </c>
      <c r="G13" s="65">
        <v>0</v>
      </c>
      <c r="H13" s="65">
        <v>5.3</v>
      </c>
      <c r="I13" s="60">
        <f>G13+H13</f>
        <v>5.3</v>
      </c>
      <c r="J13" s="60">
        <v>0</v>
      </c>
      <c r="K13" s="65">
        <v>5.3</v>
      </c>
      <c r="L13" s="60">
        <f>J13+K13</f>
        <v>5.3</v>
      </c>
      <c r="M13" s="65">
        <v>0</v>
      </c>
      <c r="N13" s="65">
        <v>5.3</v>
      </c>
      <c r="O13" s="65">
        <f>N13+M13</f>
        <v>5.3</v>
      </c>
      <c r="P13" s="65">
        <f>L13-O13</f>
        <v>0</v>
      </c>
      <c r="Q13" s="49"/>
    </row>
    <row r="14" spans="1:17" ht="12.75">
      <c r="A14" s="93"/>
      <c r="B14" s="107"/>
      <c r="C14" s="93"/>
      <c r="D14" s="18" t="s">
        <v>90</v>
      </c>
      <c r="E14" s="18" t="s">
        <v>35</v>
      </c>
      <c r="F14" s="18" t="s">
        <v>26</v>
      </c>
      <c r="G14" s="48">
        <v>95</v>
      </c>
      <c r="H14" s="48">
        <v>0</v>
      </c>
      <c r="I14" s="15">
        <f>G14+H14</f>
        <v>95</v>
      </c>
      <c r="J14" s="15">
        <v>95</v>
      </c>
      <c r="K14" s="48">
        <v>0</v>
      </c>
      <c r="L14" s="15">
        <f>J14+K14</f>
        <v>95</v>
      </c>
      <c r="M14" s="65">
        <v>95</v>
      </c>
      <c r="N14" s="65">
        <v>0</v>
      </c>
      <c r="O14" s="48">
        <f>N14+M14</f>
        <v>95</v>
      </c>
      <c r="P14" s="48">
        <f>L14-O14</f>
        <v>0</v>
      </c>
      <c r="Q14" s="49"/>
    </row>
    <row r="15" spans="1:17" ht="90">
      <c r="A15" s="18"/>
      <c r="B15" s="50" t="s">
        <v>49</v>
      </c>
      <c r="C15" s="55" t="s">
        <v>11</v>
      </c>
      <c r="D15" s="55" t="s">
        <v>55</v>
      </c>
      <c r="E15" s="55" t="s">
        <v>35</v>
      </c>
      <c r="F15" s="55" t="s">
        <v>28</v>
      </c>
      <c r="G15" s="65">
        <v>0</v>
      </c>
      <c r="H15" s="65">
        <v>50</v>
      </c>
      <c r="I15" s="60">
        <f>G15+H15</f>
        <v>50</v>
      </c>
      <c r="J15" s="60">
        <v>0</v>
      </c>
      <c r="K15" s="65">
        <v>50</v>
      </c>
      <c r="L15" s="60">
        <f>J15+K15</f>
        <v>50</v>
      </c>
      <c r="M15" s="65">
        <v>0</v>
      </c>
      <c r="N15" s="65">
        <v>0</v>
      </c>
      <c r="O15" s="65">
        <f>N15+M15</f>
        <v>0</v>
      </c>
      <c r="P15" s="65">
        <f>L15-O15</f>
        <v>50</v>
      </c>
      <c r="Q15" s="67" t="s">
        <v>104</v>
      </c>
    </row>
    <row r="16" spans="1:17" ht="15.75">
      <c r="A16" s="25"/>
      <c r="B16" s="24" t="s">
        <v>44</v>
      </c>
      <c r="C16" s="25"/>
      <c r="D16" s="26"/>
      <c r="E16" s="27"/>
      <c r="F16" s="25"/>
      <c r="G16" s="28">
        <f>G12</f>
        <v>95</v>
      </c>
      <c r="H16" s="28">
        <f>H11+H12</f>
        <v>55.3</v>
      </c>
      <c r="I16" s="28">
        <f>H16+G16</f>
        <v>150.3</v>
      </c>
      <c r="J16" s="28">
        <f>J11+J12</f>
        <v>95</v>
      </c>
      <c r="K16" s="28">
        <f>K11+K12</f>
        <v>55.3</v>
      </c>
      <c r="L16" s="28">
        <f>K16+J16</f>
        <v>150.3</v>
      </c>
      <c r="M16" s="68">
        <f>M12</f>
        <v>95</v>
      </c>
      <c r="N16" s="68">
        <f>N11+N12</f>
        <v>5.3</v>
      </c>
      <c r="O16" s="28">
        <f>N16+M16</f>
        <v>100.3</v>
      </c>
      <c r="P16" s="28">
        <f>L16-O16</f>
        <v>50.000000000000014</v>
      </c>
      <c r="Q16" s="78"/>
    </row>
    <row r="17" spans="1:17" ht="15.75">
      <c r="A17" s="80"/>
      <c r="B17" s="116" t="s">
        <v>12</v>
      </c>
      <c r="C17" s="116"/>
      <c r="D17" s="116"/>
      <c r="E17" s="116"/>
      <c r="F17" s="116"/>
      <c r="G17" s="13">
        <f>G16</f>
        <v>95</v>
      </c>
      <c r="H17" s="13">
        <f>H16</f>
        <v>55.3</v>
      </c>
      <c r="I17" s="13">
        <f>G17+H17</f>
        <v>150.3</v>
      </c>
      <c r="J17" s="13">
        <f>J16</f>
        <v>95</v>
      </c>
      <c r="K17" s="13">
        <f>K16</f>
        <v>55.3</v>
      </c>
      <c r="L17" s="13">
        <f>L16</f>
        <v>150.3</v>
      </c>
      <c r="M17" s="45">
        <f>M16</f>
        <v>95</v>
      </c>
      <c r="N17" s="45">
        <f>N16</f>
        <v>5.3</v>
      </c>
      <c r="O17" s="13">
        <f>M17+N17</f>
        <v>100.3</v>
      </c>
      <c r="P17" s="28">
        <f>L17-O17</f>
        <v>50.000000000000014</v>
      </c>
      <c r="Q17" s="78"/>
    </row>
    <row r="18" spans="1:17" ht="15.75">
      <c r="A18" s="32" t="s">
        <v>24</v>
      </c>
      <c r="B18" s="98" t="s">
        <v>13</v>
      </c>
      <c r="C18" s="98"/>
      <c r="D18" s="98"/>
      <c r="E18" s="98"/>
      <c r="F18" s="98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78"/>
    </row>
    <row r="19" spans="1:17" ht="14.25">
      <c r="A19" s="39" t="s">
        <v>10</v>
      </c>
      <c r="B19" s="99" t="s">
        <v>37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78"/>
    </row>
    <row r="20" spans="1:17" ht="15">
      <c r="A20" s="81" t="s">
        <v>38</v>
      </c>
      <c r="B20" s="119" t="s">
        <v>29</v>
      </c>
      <c r="C20" s="119"/>
      <c r="D20" s="119"/>
      <c r="E20" s="119"/>
      <c r="F20" s="119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78"/>
    </row>
    <row r="21" spans="1:17" ht="25.5">
      <c r="A21" s="18" t="s">
        <v>39</v>
      </c>
      <c r="B21" s="20" t="s">
        <v>71</v>
      </c>
      <c r="C21" s="18" t="s">
        <v>30</v>
      </c>
      <c r="D21" s="22" t="s">
        <v>61</v>
      </c>
      <c r="E21" s="18" t="s">
        <v>36</v>
      </c>
      <c r="F21" s="18" t="s">
        <v>15</v>
      </c>
      <c r="G21" s="23">
        <v>0</v>
      </c>
      <c r="H21" s="65">
        <v>355.6</v>
      </c>
      <c r="I21" s="15">
        <f aca="true" t="shared" si="1" ref="I21:I27">G21+H21</f>
        <v>355.6</v>
      </c>
      <c r="J21" s="15">
        <v>0</v>
      </c>
      <c r="K21" s="65">
        <v>355.6</v>
      </c>
      <c r="L21" s="15">
        <f>J21+K21</f>
        <v>355.6</v>
      </c>
      <c r="M21" s="60">
        <v>0</v>
      </c>
      <c r="N21" s="65">
        <v>355.6</v>
      </c>
      <c r="O21" s="48">
        <f aca="true" t="shared" si="2" ref="O21:O27">N21+M21</f>
        <v>355.6</v>
      </c>
      <c r="P21" s="48">
        <f>L21-O21</f>
        <v>0</v>
      </c>
      <c r="Q21" s="19"/>
    </row>
    <row r="22" spans="1:17" ht="26.25" customHeight="1">
      <c r="A22" s="18" t="s">
        <v>40</v>
      </c>
      <c r="B22" s="20" t="s">
        <v>57</v>
      </c>
      <c r="C22" s="18" t="s">
        <v>30</v>
      </c>
      <c r="D22" s="22" t="s">
        <v>61</v>
      </c>
      <c r="E22" s="18" t="s">
        <v>36</v>
      </c>
      <c r="F22" s="18" t="s">
        <v>15</v>
      </c>
      <c r="G22" s="23">
        <v>0</v>
      </c>
      <c r="H22" s="15">
        <v>0</v>
      </c>
      <c r="I22" s="15">
        <f t="shared" si="1"/>
        <v>0</v>
      </c>
      <c r="J22" s="15">
        <v>0</v>
      </c>
      <c r="K22" s="60">
        <v>0</v>
      </c>
      <c r="L22" s="15">
        <f>J22+K22</f>
        <v>0</v>
      </c>
      <c r="M22" s="60">
        <v>0</v>
      </c>
      <c r="N22" s="65">
        <v>0</v>
      </c>
      <c r="O22" s="48">
        <f t="shared" si="2"/>
        <v>0</v>
      </c>
      <c r="P22" s="48">
        <f>L22-O22</f>
        <v>0</v>
      </c>
      <c r="Q22" s="78"/>
    </row>
    <row r="23" spans="1:17" ht="25.5">
      <c r="A23" s="18" t="s">
        <v>46</v>
      </c>
      <c r="B23" s="20" t="s">
        <v>58</v>
      </c>
      <c r="C23" s="18" t="s">
        <v>30</v>
      </c>
      <c r="D23" s="22" t="s">
        <v>61</v>
      </c>
      <c r="E23" s="18" t="s">
        <v>36</v>
      </c>
      <c r="F23" s="18" t="s">
        <v>15</v>
      </c>
      <c r="G23" s="23">
        <v>0</v>
      </c>
      <c r="H23" s="15">
        <v>350</v>
      </c>
      <c r="I23" s="15">
        <f t="shared" si="1"/>
        <v>350</v>
      </c>
      <c r="J23" s="15">
        <v>0</v>
      </c>
      <c r="K23" s="60">
        <v>350</v>
      </c>
      <c r="L23" s="15">
        <f>J23+K23</f>
        <v>350</v>
      </c>
      <c r="M23" s="60">
        <v>0</v>
      </c>
      <c r="N23" s="65">
        <v>349.99</v>
      </c>
      <c r="O23" s="48">
        <f t="shared" si="2"/>
        <v>349.99</v>
      </c>
      <c r="P23" s="48">
        <f>L23-O23</f>
        <v>0.009999999999990905</v>
      </c>
      <c r="Q23" s="19"/>
    </row>
    <row r="24" spans="1:17" ht="31.5" customHeight="1">
      <c r="A24" s="18" t="s">
        <v>60</v>
      </c>
      <c r="B24" s="20" t="s">
        <v>59</v>
      </c>
      <c r="C24" s="18" t="s">
        <v>30</v>
      </c>
      <c r="D24" s="22" t="s">
        <v>87</v>
      </c>
      <c r="E24" s="18" t="s">
        <v>88</v>
      </c>
      <c r="F24" s="18" t="s">
        <v>89</v>
      </c>
      <c r="G24" s="23">
        <v>0</v>
      </c>
      <c r="H24" s="15">
        <v>0</v>
      </c>
      <c r="I24" s="15">
        <f t="shared" si="1"/>
        <v>0</v>
      </c>
      <c r="J24" s="15">
        <v>0</v>
      </c>
      <c r="K24" s="60">
        <v>0</v>
      </c>
      <c r="L24" s="15">
        <f>J24+K24</f>
        <v>0</v>
      </c>
      <c r="M24" s="60">
        <v>0</v>
      </c>
      <c r="N24" s="65">
        <v>0</v>
      </c>
      <c r="O24" s="48">
        <f t="shared" si="2"/>
        <v>0</v>
      </c>
      <c r="P24" s="48">
        <f>L24-O24</f>
        <v>0</v>
      </c>
      <c r="Q24" s="49"/>
    </row>
    <row r="25" spans="1:17" ht="12.75">
      <c r="A25" s="82" t="s">
        <v>92</v>
      </c>
      <c r="B25" s="54" t="s">
        <v>93</v>
      </c>
      <c r="C25" s="55" t="s">
        <v>30</v>
      </c>
      <c r="D25" s="56" t="s">
        <v>61</v>
      </c>
      <c r="E25" s="18" t="s">
        <v>36</v>
      </c>
      <c r="F25" s="18" t="s">
        <v>15</v>
      </c>
      <c r="G25" s="23">
        <v>0</v>
      </c>
      <c r="H25" s="15">
        <v>65.2</v>
      </c>
      <c r="I25" s="15">
        <f t="shared" si="1"/>
        <v>65.2</v>
      </c>
      <c r="J25" s="15">
        <v>0</v>
      </c>
      <c r="K25" s="60">
        <v>65.2</v>
      </c>
      <c r="L25" s="15">
        <f>J25+K25</f>
        <v>65.2</v>
      </c>
      <c r="M25" s="60">
        <v>0</v>
      </c>
      <c r="N25" s="65">
        <v>65.2</v>
      </c>
      <c r="O25" s="48">
        <f t="shared" si="2"/>
        <v>65.2</v>
      </c>
      <c r="P25" s="48">
        <f>L25-O25</f>
        <v>0</v>
      </c>
      <c r="Q25" s="49"/>
    </row>
    <row r="26" spans="1:17" ht="12.75">
      <c r="A26" s="86" t="s">
        <v>98</v>
      </c>
      <c r="B26" s="94" t="s">
        <v>99</v>
      </c>
      <c r="C26" s="55" t="s">
        <v>30</v>
      </c>
      <c r="D26" s="56" t="s">
        <v>61</v>
      </c>
      <c r="E26" s="18" t="s">
        <v>36</v>
      </c>
      <c r="F26" s="55" t="s">
        <v>15</v>
      </c>
      <c r="G26" s="23">
        <v>0</v>
      </c>
      <c r="H26" s="15">
        <v>100</v>
      </c>
      <c r="I26" s="15">
        <f t="shared" si="1"/>
        <v>100</v>
      </c>
      <c r="J26" s="15">
        <v>0</v>
      </c>
      <c r="K26" s="60">
        <v>100</v>
      </c>
      <c r="L26" s="15">
        <f>J26+K26</f>
        <v>100</v>
      </c>
      <c r="M26" s="60">
        <v>0</v>
      </c>
      <c r="N26" s="65">
        <v>100</v>
      </c>
      <c r="O26" s="48">
        <f t="shared" si="2"/>
        <v>100</v>
      </c>
      <c r="P26" s="48">
        <f>L26-O26</f>
        <v>0</v>
      </c>
      <c r="Q26" s="49"/>
    </row>
    <row r="27" spans="1:17" ht="12.75">
      <c r="A27" s="87"/>
      <c r="B27" s="95"/>
      <c r="C27" s="55" t="s">
        <v>30</v>
      </c>
      <c r="D27" s="56" t="s">
        <v>100</v>
      </c>
      <c r="E27" s="55" t="s">
        <v>36</v>
      </c>
      <c r="F27" s="55" t="s">
        <v>15</v>
      </c>
      <c r="G27" s="63">
        <v>0</v>
      </c>
      <c r="H27" s="60">
        <v>500</v>
      </c>
      <c r="I27" s="60">
        <f t="shared" si="1"/>
        <v>500</v>
      </c>
      <c r="J27" s="60">
        <v>0</v>
      </c>
      <c r="K27" s="60">
        <v>500</v>
      </c>
      <c r="L27" s="60">
        <f>J27+K27</f>
        <v>500</v>
      </c>
      <c r="M27" s="60">
        <v>0</v>
      </c>
      <c r="N27" s="65">
        <v>500</v>
      </c>
      <c r="O27" s="65">
        <f t="shared" si="2"/>
        <v>500</v>
      </c>
      <c r="P27" s="65">
        <f>L27-O27</f>
        <v>0</v>
      </c>
      <c r="Q27" s="49"/>
    </row>
    <row r="28" spans="1:17" ht="15.75">
      <c r="A28" s="80"/>
      <c r="B28" s="103" t="s">
        <v>31</v>
      </c>
      <c r="C28" s="103"/>
      <c r="D28" s="103"/>
      <c r="E28" s="103"/>
      <c r="F28" s="103"/>
      <c r="G28" s="40">
        <v>0</v>
      </c>
      <c r="H28" s="13">
        <f>SUM(H21:H27)</f>
        <v>1370.8000000000002</v>
      </c>
      <c r="I28" s="13">
        <f>H28</f>
        <v>1370.8000000000002</v>
      </c>
      <c r="J28" s="13">
        <f aca="true" t="shared" si="3" ref="J28:P28">J21+J22+J23+J24+J25</f>
        <v>0</v>
      </c>
      <c r="K28" s="45">
        <f t="shared" si="3"/>
        <v>770.8000000000001</v>
      </c>
      <c r="L28" s="13">
        <f t="shared" si="3"/>
        <v>770.8000000000001</v>
      </c>
      <c r="M28" s="45">
        <f t="shared" si="3"/>
        <v>0</v>
      </c>
      <c r="N28" s="13">
        <f>SUM(N21:N27)</f>
        <v>1370.79</v>
      </c>
      <c r="O28" s="13">
        <f>SUM(O21:O27)</f>
        <v>1370.79</v>
      </c>
      <c r="P28" s="13">
        <f t="shared" si="3"/>
        <v>0.009999999999990905</v>
      </c>
      <c r="Q28" s="78"/>
    </row>
    <row r="29" spans="1:17" s="2" customFormat="1" ht="15.75" customHeight="1">
      <c r="A29" s="83" t="s">
        <v>41</v>
      </c>
      <c r="B29" s="105" t="s">
        <v>17</v>
      </c>
      <c r="C29" s="105"/>
      <c r="D29" s="105"/>
      <c r="E29" s="105"/>
      <c r="F29" s="105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52"/>
    </row>
    <row r="30" spans="1:17" s="2" customFormat="1" ht="29.25" customHeight="1">
      <c r="A30" s="41" t="s">
        <v>42</v>
      </c>
      <c r="B30" s="51" t="s">
        <v>62</v>
      </c>
      <c r="C30" s="18" t="s">
        <v>18</v>
      </c>
      <c r="D30" s="41" t="s">
        <v>63</v>
      </c>
      <c r="E30" s="18" t="s">
        <v>36</v>
      </c>
      <c r="F30" s="18" t="s">
        <v>15</v>
      </c>
      <c r="G30" s="23">
        <v>0</v>
      </c>
      <c r="H30" s="15">
        <v>292.8</v>
      </c>
      <c r="I30" s="15">
        <f>G30+H30</f>
        <v>292.8</v>
      </c>
      <c r="J30" s="15">
        <v>0</v>
      </c>
      <c r="K30" s="15">
        <v>292.8</v>
      </c>
      <c r="L30" s="15">
        <f>J30+K30</f>
        <v>292.8</v>
      </c>
      <c r="M30" s="60">
        <v>0</v>
      </c>
      <c r="N30" s="60">
        <v>292.8</v>
      </c>
      <c r="O30" s="48">
        <f>N30+M30</f>
        <v>292.8</v>
      </c>
      <c r="P30" s="48">
        <f>L30-O30</f>
        <v>0</v>
      </c>
      <c r="Q30" s="52"/>
    </row>
    <row r="31" spans="1:17" s="2" customFormat="1" ht="36" customHeight="1">
      <c r="A31" s="84" t="s">
        <v>94</v>
      </c>
      <c r="B31" s="57" t="s">
        <v>95</v>
      </c>
      <c r="C31" s="58" t="s">
        <v>18</v>
      </c>
      <c r="D31" s="59" t="s">
        <v>63</v>
      </c>
      <c r="E31" s="58" t="s">
        <v>36</v>
      </c>
      <c r="F31" s="18" t="s">
        <v>15</v>
      </c>
      <c r="G31" s="23">
        <v>0</v>
      </c>
      <c r="H31" s="15">
        <v>98.7</v>
      </c>
      <c r="I31" s="15">
        <f>G31+H31</f>
        <v>98.7</v>
      </c>
      <c r="J31" s="15">
        <v>0</v>
      </c>
      <c r="K31" s="15">
        <f>I31+J31</f>
        <v>98.7</v>
      </c>
      <c r="L31" s="15">
        <f>J31+K31</f>
        <v>98.7</v>
      </c>
      <c r="M31" s="60">
        <v>0</v>
      </c>
      <c r="N31" s="60">
        <v>98.7</v>
      </c>
      <c r="O31" s="48">
        <f>N31+M31</f>
        <v>98.7</v>
      </c>
      <c r="P31" s="48">
        <f>L31-O31</f>
        <v>0</v>
      </c>
      <c r="Q31" s="52"/>
    </row>
    <row r="32" spans="1:17" s="2" customFormat="1" ht="15.75" customHeight="1">
      <c r="A32" s="85"/>
      <c r="B32" s="103" t="s">
        <v>19</v>
      </c>
      <c r="C32" s="103"/>
      <c r="D32" s="103"/>
      <c r="E32" s="103"/>
      <c r="F32" s="103"/>
      <c r="G32" s="35">
        <f>G30+G31</f>
        <v>0</v>
      </c>
      <c r="H32" s="35">
        <f>H30+H31</f>
        <v>391.5</v>
      </c>
      <c r="I32" s="13">
        <f>H32</f>
        <v>391.5</v>
      </c>
      <c r="J32" s="35">
        <f aca="true" t="shared" si="4" ref="J32:P32">J30+J31</f>
        <v>0</v>
      </c>
      <c r="K32" s="35">
        <f t="shared" si="4"/>
        <v>391.5</v>
      </c>
      <c r="L32" s="35">
        <f t="shared" si="4"/>
        <v>391.5</v>
      </c>
      <c r="M32" s="66">
        <f t="shared" si="4"/>
        <v>0</v>
      </c>
      <c r="N32" s="45">
        <f t="shared" si="4"/>
        <v>391.5</v>
      </c>
      <c r="O32" s="13">
        <f t="shared" si="4"/>
        <v>391.5</v>
      </c>
      <c r="P32" s="13">
        <f t="shared" si="4"/>
        <v>0</v>
      </c>
      <c r="Q32" s="52"/>
    </row>
    <row r="33" spans="1:17" s="2" customFormat="1" ht="15.75" customHeight="1">
      <c r="A33" s="30" t="s">
        <v>72</v>
      </c>
      <c r="B33" s="101" t="s">
        <v>73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4"/>
    </row>
    <row r="34" spans="1:17" s="2" customFormat="1" ht="21" customHeight="1">
      <c r="A34" s="88" t="s">
        <v>81</v>
      </c>
      <c r="B34" s="90" t="s">
        <v>74</v>
      </c>
      <c r="C34" s="18" t="s">
        <v>11</v>
      </c>
      <c r="D34" s="22" t="s">
        <v>79</v>
      </c>
      <c r="E34" s="18" t="s">
        <v>80</v>
      </c>
      <c r="F34" s="18" t="s">
        <v>15</v>
      </c>
      <c r="G34" s="23">
        <v>0</v>
      </c>
      <c r="H34" s="15">
        <v>130.1</v>
      </c>
      <c r="I34" s="15">
        <f aca="true" t="shared" si="5" ref="I34:I42">G34+H34</f>
        <v>130.1</v>
      </c>
      <c r="J34" s="35">
        <v>0</v>
      </c>
      <c r="K34" s="15">
        <f>I34+J34</f>
        <v>130.1</v>
      </c>
      <c r="L34" s="15">
        <f>J34+K34</f>
        <v>130.1</v>
      </c>
      <c r="M34" s="60">
        <v>0</v>
      </c>
      <c r="N34" s="64">
        <v>130.1</v>
      </c>
      <c r="O34" s="16">
        <f aca="true" t="shared" si="6" ref="O34:O41">N34+M34</f>
        <v>130.1</v>
      </c>
      <c r="P34" s="16">
        <f>L34-O34</f>
        <v>0</v>
      </c>
      <c r="Q34" s="49"/>
    </row>
    <row r="35" spans="1:17" s="2" customFormat="1" ht="30" customHeight="1">
      <c r="A35" s="89"/>
      <c r="B35" s="91"/>
      <c r="C35" s="55" t="s">
        <v>11</v>
      </c>
      <c r="D35" s="56" t="s">
        <v>96</v>
      </c>
      <c r="E35" s="55" t="s">
        <v>80</v>
      </c>
      <c r="F35" s="55" t="s">
        <v>15</v>
      </c>
      <c r="G35" s="63">
        <v>1170</v>
      </c>
      <c r="H35" s="60">
        <v>0</v>
      </c>
      <c r="I35" s="60">
        <f t="shared" si="5"/>
        <v>1170</v>
      </c>
      <c r="J35" s="63">
        <v>1170</v>
      </c>
      <c r="K35" s="45">
        <v>0</v>
      </c>
      <c r="L35" s="60">
        <f>J35+K35</f>
        <v>1170</v>
      </c>
      <c r="M35" s="60">
        <v>1170</v>
      </c>
      <c r="N35" s="64">
        <v>0</v>
      </c>
      <c r="O35" s="64">
        <f>N35+M35</f>
        <v>1170</v>
      </c>
      <c r="P35" s="64">
        <f>L35-O35</f>
        <v>0</v>
      </c>
      <c r="Q35" s="67"/>
    </row>
    <row r="36" spans="1:17" s="2" customFormat="1" ht="32.25" customHeight="1">
      <c r="A36" s="88" t="s">
        <v>82</v>
      </c>
      <c r="B36" s="90" t="s">
        <v>75</v>
      </c>
      <c r="C36" s="18" t="s">
        <v>11</v>
      </c>
      <c r="D36" s="22" t="s">
        <v>79</v>
      </c>
      <c r="E36" s="18" t="s">
        <v>80</v>
      </c>
      <c r="F36" s="18" t="s">
        <v>15</v>
      </c>
      <c r="G36" s="23">
        <v>0</v>
      </c>
      <c r="H36" s="15">
        <v>194.8</v>
      </c>
      <c r="I36" s="15">
        <f t="shared" si="5"/>
        <v>194.8</v>
      </c>
      <c r="J36" s="35">
        <v>0</v>
      </c>
      <c r="K36" s="15">
        <f>I36+J36</f>
        <v>194.8</v>
      </c>
      <c r="L36" s="15">
        <f>J36+K36</f>
        <v>194.8</v>
      </c>
      <c r="M36" s="60">
        <v>0</v>
      </c>
      <c r="N36" s="64">
        <v>113.2</v>
      </c>
      <c r="O36" s="16">
        <f t="shared" si="6"/>
        <v>113.2</v>
      </c>
      <c r="P36" s="16">
        <f>L36-O36</f>
        <v>81.60000000000001</v>
      </c>
      <c r="Q36" s="49" t="s">
        <v>105</v>
      </c>
    </row>
    <row r="37" spans="1:17" s="2" customFormat="1" ht="30" customHeight="1">
      <c r="A37" s="89"/>
      <c r="B37" s="91"/>
      <c r="C37" s="55" t="s">
        <v>11</v>
      </c>
      <c r="D37" s="56" t="s">
        <v>96</v>
      </c>
      <c r="E37" s="55" t="s">
        <v>80</v>
      </c>
      <c r="F37" s="55" t="s">
        <v>15</v>
      </c>
      <c r="G37" s="63">
        <v>1748</v>
      </c>
      <c r="H37" s="60">
        <v>0</v>
      </c>
      <c r="I37" s="60">
        <f t="shared" si="5"/>
        <v>1748</v>
      </c>
      <c r="J37" s="63">
        <v>1748</v>
      </c>
      <c r="K37" s="45">
        <v>0</v>
      </c>
      <c r="L37" s="60">
        <f>J37+K37</f>
        <v>1748</v>
      </c>
      <c r="M37" s="60">
        <v>1748</v>
      </c>
      <c r="N37" s="64">
        <v>0</v>
      </c>
      <c r="O37" s="64">
        <f>N37+M37</f>
        <v>1748</v>
      </c>
      <c r="P37" s="64">
        <f>L37-O37</f>
        <v>0</v>
      </c>
      <c r="Q37" s="49"/>
    </row>
    <row r="38" spans="1:17" s="2" customFormat="1" ht="33" customHeight="1">
      <c r="A38" s="88" t="s">
        <v>83</v>
      </c>
      <c r="B38" s="90" t="s">
        <v>76</v>
      </c>
      <c r="C38" s="18" t="s">
        <v>11</v>
      </c>
      <c r="D38" s="22" t="s">
        <v>79</v>
      </c>
      <c r="E38" s="18" t="s">
        <v>80</v>
      </c>
      <c r="F38" s="18" t="s">
        <v>15</v>
      </c>
      <c r="G38" s="23">
        <v>0</v>
      </c>
      <c r="H38" s="15">
        <v>358.4</v>
      </c>
      <c r="I38" s="15">
        <f t="shared" si="5"/>
        <v>358.4</v>
      </c>
      <c r="J38" s="35">
        <v>0</v>
      </c>
      <c r="K38" s="15">
        <v>358.4</v>
      </c>
      <c r="L38" s="15">
        <f>J38+K38</f>
        <v>358.4</v>
      </c>
      <c r="M38" s="60">
        <v>0</v>
      </c>
      <c r="N38" s="64">
        <v>321.4</v>
      </c>
      <c r="O38" s="16">
        <f t="shared" si="6"/>
        <v>321.4</v>
      </c>
      <c r="P38" s="16">
        <f>L38-O38</f>
        <v>37</v>
      </c>
      <c r="Q38" s="49" t="s">
        <v>105</v>
      </c>
    </row>
    <row r="39" spans="1:17" s="2" customFormat="1" ht="28.5" customHeight="1">
      <c r="A39" s="89"/>
      <c r="B39" s="91"/>
      <c r="C39" s="55" t="s">
        <v>11</v>
      </c>
      <c r="D39" s="56" t="s">
        <v>96</v>
      </c>
      <c r="E39" s="55" t="s">
        <v>80</v>
      </c>
      <c r="F39" s="55" t="s">
        <v>15</v>
      </c>
      <c r="G39" s="63">
        <v>3222.4</v>
      </c>
      <c r="H39" s="60">
        <v>0</v>
      </c>
      <c r="I39" s="60">
        <f t="shared" si="5"/>
        <v>3222.4</v>
      </c>
      <c r="J39" s="63">
        <v>3222.4</v>
      </c>
      <c r="K39" s="45">
        <v>0</v>
      </c>
      <c r="L39" s="60">
        <f>J39+K39</f>
        <v>3222.4</v>
      </c>
      <c r="M39" s="60">
        <v>3222.4</v>
      </c>
      <c r="N39" s="64">
        <v>0</v>
      </c>
      <c r="O39" s="64">
        <f>N39+M39</f>
        <v>3222.4</v>
      </c>
      <c r="P39" s="64">
        <f>L39-O39</f>
        <v>0</v>
      </c>
      <c r="Q39" s="49"/>
    </row>
    <row r="40" spans="1:17" s="2" customFormat="1" ht="45" customHeight="1">
      <c r="A40" s="21" t="s">
        <v>84</v>
      </c>
      <c r="B40" s="20" t="s">
        <v>77</v>
      </c>
      <c r="C40" s="18" t="s">
        <v>11</v>
      </c>
      <c r="D40" s="22" t="s">
        <v>79</v>
      </c>
      <c r="E40" s="18" t="s">
        <v>80</v>
      </c>
      <c r="F40" s="18" t="s">
        <v>15</v>
      </c>
      <c r="G40" s="23">
        <v>0</v>
      </c>
      <c r="H40" s="15">
        <v>0</v>
      </c>
      <c r="I40" s="15">
        <f t="shared" si="5"/>
        <v>0</v>
      </c>
      <c r="J40" s="35">
        <v>0</v>
      </c>
      <c r="K40" s="13">
        <v>0</v>
      </c>
      <c r="L40" s="15">
        <f>J40+K40</f>
        <v>0</v>
      </c>
      <c r="M40" s="60">
        <v>0</v>
      </c>
      <c r="N40" s="64">
        <v>0</v>
      </c>
      <c r="O40" s="16">
        <f t="shared" si="6"/>
        <v>0</v>
      </c>
      <c r="P40" s="16">
        <f>L40-O40</f>
        <v>0</v>
      </c>
      <c r="Q40" s="49"/>
    </row>
    <row r="41" spans="1:17" s="2" customFormat="1" ht="36" customHeight="1">
      <c r="A41" s="88" t="s">
        <v>85</v>
      </c>
      <c r="B41" s="90" t="s">
        <v>78</v>
      </c>
      <c r="C41" s="18" t="s">
        <v>11</v>
      </c>
      <c r="D41" s="22" t="s">
        <v>79</v>
      </c>
      <c r="E41" s="18" t="s">
        <v>80</v>
      </c>
      <c r="F41" s="18" t="s">
        <v>15</v>
      </c>
      <c r="G41" s="23">
        <v>0</v>
      </c>
      <c r="H41" s="15">
        <v>401.5</v>
      </c>
      <c r="I41" s="15">
        <f t="shared" si="5"/>
        <v>401.5</v>
      </c>
      <c r="J41" s="35">
        <v>0</v>
      </c>
      <c r="K41" s="43">
        <v>401.5</v>
      </c>
      <c r="L41" s="15">
        <f>J41+K41</f>
        <v>401.5</v>
      </c>
      <c r="M41" s="60">
        <v>0</v>
      </c>
      <c r="N41" s="64">
        <v>401.5</v>
      </c>
      <c r="O41" s="16">
        <f t="shared" si="6"/>
        <v>401.5</v>
      </c>
      <c r="P41" s="16">
        <f>L41-O41</f>
        <v>0</v>
      </c>
      <c r="Q41" s="49"/>
    </row>
    <row r="42" spans="1:17" s="2" customFormat="1" ht="41.25" customHeight="1">
      <c r="A42" s="89"/>
      <c r="B42" s="91"/>
      <c r="C42" s="18" t="s">
        <v>11</v>
      </c>
      <c r="D42" s="22" t="s">
        <v>96</v>
      </c>
      <c r="E42" s="18" t="s">
        <v>80</v>
      </c>
      <c r="F42" s="18" t="s">
        <v>15</v>
      </c>
      <c r="G42" s="23">
        <v>3613</v>
      </c>
      <c r="H42" s="15">
        <v>0</v>
      </c>
      <c r="I42" s="15">
        <f t="shared" si="5"/>
        <v>3613</v>
      </c>
      <c r="J42" s="23">
        <v>3613</v>
      </c>
      <c r="K42" s="13">
        <v>0</v>
      </c>
      <c r="L42" s="15">
        <f>J42+K42</f>
        <v>3613</v>
      </c>
      <c r="M42" s="60">
        <v>3613</v>
      </c>
      <c r="N42" s="64">
        <v>0</v>
      </c>
      <c r="O42" s="16">
        <f>N42+M42</f>
        <v>3613</v>
      </c>
      <c r="P42" s="16">
        <f>L42-O42</f>
        <v>0</v>
      </c>
      <c r="Q42" s="49"/>
    </row>
    <row r="43" spans="1:17" s="2" customFormat="1" ht="15.75" customHeight="1">
      <c r="A43" s="30"/>
      <c r="B43" s="103" t="s">
        <v>86</v>
      </c>
      <c r="C43" s="103"/>
      <c r="D43" s="103"/>
      <c r="E43" s="103"/>
      <c r="F43" s="104"/>
      <c r="G43" s="13">
        <f>G36+G38+G40+G41+G34+G35+G37+G39+G42</f>
        <v>9753.4</v>
      </c>
      <c r="H43" s="13">
        <f>H36+H38+H40+H41+H34+H35+H37+H39+H42</f>
        <v>1084.8</v>
      </c>
      <c r="I43" s="13">
        <f>H43+G43</f>
        <v>10838.199999999999</v>
      </c>
      <c r="J43" s="13">
        <f>J36+J38+J40+J41+J34+J35+J37+J39+J42</f>
        <v>9753.4</v>
      </c>
      <c r="K43" s="13">
        <f>K36+K38+K40+K41+K34</f>
        <v>1084.8</v>
      </c>
      <c r="L43" s="13">
        <f>K43+J43</f>
        <v>10838.199999999999</v>
      </c>
      <c r="M43" s="45">
        <f>M36+M38+M40+M41+M34+M35+M37+M39+M42</f>
        <v>9753.4</v>
      </c>
      <c r="N43" s="45">
        <f>N36+N38+N40+N41+N34+N35+N37+N39+N42</f>
        <v>966.1999999999999</v>
      </c>
      <c r="O43" s="13">
        <f>N43+M43</f>
        <v>10719.6</v>
      </c>
      <c r="P43" s="13">
        <f>P36+P38+P40+P41+P34+P35+P37+P39+P42</f>
        <v>118.60000000000001</v>
      </c>
      <c r="Q43" s="14"/>
    </row>
    <row r="44" spans="1:17" s="2" customFormat="1" ht="15.75" customHeight="1">
      <c r="A44" s="31"/>
      <c r="B44" s="116" t="s">
        <v>16</v>
      </c>
      <c r="C44" s="116"/>
      <c r="D44" s="116"/>
      <c r="E44" s="116"/>
      <c r="F44" s="116"/>
      <c r="G44" s="13">
        <f>G28+G32+G43</f>
        <v>9753.4</v>
      </c>
      <c r="H44" s="13">
        <f>H28+H32+H43</f>
        <v>2847.1000000000004</v>
      </c>
      <c r="I44" s="13">
        <f>H44+G44</f>
        <v>12600.5</v>
      </c>
      <c r="J44" s="13">
        <f aca="true" t="shared" si="7" ref="J44:O44">J28+J32+J43</f>
        <v>9753.4</v>
      </c>
      <c r="K44" s="13">
        <f t="shared" si="7"/>
        <v>2247.1000000000004</v>
      </c>
      <c r="L44" s="13">
        <f t="shared" si="7"/>
        <v>12000.5</v>
      </c>
      <c r="M44" s="45">
        <f t="shared" si="7"/>
        <v>9753.4</v>
      </c>
      <c r="N44" s="45">
        <f t="shared" si="7"/>
        <v>2728.49</v>
      </c>
      <c r="O44" s="13">
        <f t="shared" si="7"/>
        <v>12481.89</v>
      </c>
      <c r="P44" s="13">
        <f>I44-O44</f>
        <v>118.61000000000058</v>
      </c>
      <c r="Q44" s="19"/>
    </row>
    <row r="45" spans="1:17" s="2" customFormat="1" ht="15.75" customHeight="1">
      <c r="A45" s="32" t="s">
        <v>65</v>
      </c>
      <c r="B45" s="121" t="s">
        <v>64</v>
      </c>
      <c r="C45" s="121"/>
      <c r="D45" s="121"/>
      <c r="E45" s="121"/>
      <c r="F45" s="121"/>
      <c r="G45" s="121"/>
      <c r="H45" s="13"/>
      <c r="I45" s="13"/>
      <c r="J45" s="13"/>
      <c r="K45" s="13"/>
      <c r="L45" s="13"/>
      <c r="M45" s="13"/>
      <c r="N45" s="14"/>
      <c r="O45" s="14"/>
      <c r="P45" s="14"/>
      <c r="Q45" s="14"/>
    </row>
    <row r="46" spans="1:17" s="2" customFormat="1" ht="38.25" customHeight="1">
      <c r="A46" s="21" t="s">
        <v>66</v>
      </c>
      <c r="B46" s="20" t="s">
        <v>67</v>
      </c>
      <c r="C46" s="42" t="s">
        <v>69</v>
      </c>
      <c r="D46" s="41" t="s">
        <v>68</v>
      </c>
      <c r="E46" s="18" t="s">
        <v>36</v>
      </c>
      <c r="F46" s="18" t="s">
        <v>15</v>
      </c>
      <c r="G46" s="43">
        <v>0</v>
      </c>
      <c r="H46" s="43">
        <v>550</v>
      </c>
      <c r="I46" s="43">
        <f>G46+H46</f>
        <v>550</v>
      </c>
      <c r="J46" s="43">
        <v>0</v>
      </c>
      <c r="K46" s="43">
        <v>550</v>
      </c>
      <c r="L46" s="15">
        <f>J46+K46</f>
        <v>550</v>
      </c>
      <c r="M46" s="69"/>
      <c r="N46" s="69">
        <v>550</v>
      </c>
      <c r="O46" s="43">
        <f>M46+N46</f>
        <v>550</v>
      </c>
      <c r="P46" s="43">
        <f>L46-O46</f>
        <v>0</v>
      </c>
      <c r="Q46" s="53"/>
    </row>
    <row r="47" spans="1:17" s="2" customFormat="1" ht="15.75" customHeight="1">
      <c r="A47" s="31"/>
      <c r="B47" s="103" t="s">
        <v>70</v>
      </c>
      <c r="C47" s="103"/>
      <c r="D47" s="103"/>
      <c r="E47" s="103"/>
      <c r="F47" s="103"/>
      <c r="G47" s="13">
        <f>G46</f>
        <v>0</v>
      </c>
      <c r="H47" s="13">
        <f>H46</f>
        <v>550</v>
      </c>
      <c r="I47" s="13">
        <f>G47+H47</f>
        <v>550</v>
      </c>
      <c r="J47" s="13">
        <f aca="true" t="shared" si="8" ref="J47:O47">J46</f>
        <v>0</v>
      </c>
      <c r="K47" s="13">
        <f t="shared" si="8"/>
        <v>550</v>
      </c>
      <c r="L47" s="13">
        <f t="shared" si="8"/>
        <v>550</v>
      </c>
      <c r="M47" s="45"/>
      <c r="N47" s="45">
        <f t="shared" si="8"/>
        <v>550</v>
      </c>
      <c r="O47" s="13">
        <f t="shared" si="8"/>
        <v>550</v>
      </c>
      <c r="P47" s="13">
        <f>L47-O47</f>
        <v>0</v>
      </c>
      <c r="Q47" s="14"/>
    </row>
    <row r="48" spans="1:17" s="2" customFormat="1" ht="16.5" customHeight="1">
      <c r="A48" s="33"/>
      <c r="B48" s="44" t="s">
        <v>25</v>
      </c>
      <c r="C48" s="44"/>
      <c r="D48" s="44"/>
      <c r="E48" s="44"/>
      <c r="F48" s="44"/>
      <c r="G48" s="45">
        <f>G44+G47</f>
        <v>9753.4</v>
      </c>
      <c r="H48" s="45">
        <f>H44+H47</f>
        <v>3397.1000000000004</v>
      </c>
      <c r="I48" s="45">
        <f>G48+H48</f>
        <v>13150.5</v>
      </c>
      <c r="J48" s="45">
        <f>J44+J47</f>
        <v>9753.4</v>
      </c>
      <c r="K48" s="45">
        <f>K44+K47</f>
        <v>2797.1000000000004</v>
      </c>
      <c r="L48" s="45">
        <f>K48+J48</f>
        <v>12550.5</v>
      </c>
      <c r="M48" s="45">
        <f>M44+M47</f>
        <v>9753.4</v>
      </c>
      <c r="N48" s="45">
        <f>N44+N47</f>
        <v>3278.49</v>
      </c>
      <c r="O48" s="45">
        <f>M48+N48</f>
        <v>13031.89</v>
      </c>
      <c r="P48" s="45">
        <f>I48-O48</f>
        <v>118.61000000000058</v>
      </c>
      <c r="Q48" s="14"/>
    </row>
    <row r="49" spans="1:17" s="3" customFormat="1" ht="15.75">
      <c r="A49" s="34"/>
      <c r="B49" s="120" t="s">
        <v>20</v>
      </c>
      <c r="C49" s="120"/>
      <c r="D49" s="120"/>
      <c r="E49" s="120"/>
      <c r="F49" s="120"/>
      <c r="G49" s="46">
        <f>G48+G17</f>
        <v>9848.4</v>
      </c>
      <c r="H49" s="46">
        <f>H48+H17</f>
        <v>3452.4000000000005</v>
      </c>
      <c r="I49" s="46">
        <f>G49+H49</f>
        <v>13300.8</v>
      </c>
      <c r="J49" s="46">
        <f>J48+J17</f>
        <v>9848.4</v>
      </c>
      <c r="K49" s="46">
        <f>K48+K17</f>
        <v>2852.4000000000005</v>
      </c>
      <c r="L49" s="46">
        <f>K49+J49</f>
        <v>12700.8</v>
      </c>
      <c r="M49" s="46">
        <f>M48+M17</f>
        <v>9848.4</v>
      </c>
      <c r="N49" s="46">
        <f>N48+N17</f>
        <v>3283.79</v>
      </c>
      <c r="O49" s="46">
        <f>M49+N49</f>
        <v>13132.189999999999</v>
      </c>
      <c r="P49" s="45">
        <f>I49-O49</f>
        <v>168.61000000000058</v>
      </c>
      <c r="Q49" s="36"/>
    </row>
    <row r="50" spans="1:12" ht="15.75">
      <c r="A50" s="10"/>
      <c r="B50" s="10"/>
      <c r="C50" s="11"/>
      <c r="D50" s="11"/>
      <c r="E50" s="11"/>
      <c r="F50" s="11"/>
      <c r="G50" s="11"/>
      <c r="H50" s="11"/>
      <c r="I50" s="9"/>
      <c r="J50" s="9"/>
      <c r="K50" s="9"/>
      <c r="L50" s="9"/>
    </row>
    <row r="52" spans="2:4" ht="15.75">
      <c r="B52" s="17" t="s">
        <v>101</v>
      </c>
      <c r="C52" s="118" t="s">
        <v>102</v>
      </c>
      <c r="D52" s="118"/>
    </row>
    <row r="54" ht="12.75">
      <c r="B54" s="6" t="s">
        <v>52</v>
      </c>
    </row>
    <row r="55" ht="12.75">
      <c r="B55" s="6" t="s">
        <v>103</v>
      </c>
    </row>
  </sheetData>
  <sheetProtection/>
  <mergeCells count="47">
    <mergeCell ref="C52:D52"/>
    <mergeCell ref="B20:P20"/>
    <mergeCell ref="B47:F47"/>
    <mergeCell ref="B49:F49"/>
    <mergeCell ref="B28:F28"/>
    <mergeCell ref="A7:A8"/>
    <mergeCell ref="B7:B8"/>
    <mergeCell ref="B32:F32"/>
    <mergeCell ref="B44:F44"/>
    <mergeCell ref="B45:G45"/>
    <mergeCell ref="Q7:Q8"/>
    <mergeCell ref="M7:N7"/>
    <mergeCell ref="B17:F17"/>
    <mergeCell ref="O7:O8"/>
    <mergeCell ref="P7:P8"/>
    <mergeCell ref="C7:C8"/>
    <mergeCell ref="D7:D8"/>
    <mergeCell ref="J7:K7"/>
    <mergeCell ref="L7:L8"/>
    <mergeCell ref="B9:P9"/>
    <mergeCell ref="A2:I2"/>
    <mergeCell ref="A3:I3"/>
    <mergeCell ref="A4:I4"/>
    <mergeCell ref="A5:I5"/>
    <mergeCell ref="E7:E8"/>
    <mergeCell ref="F7:F8"/>
    <mergeCell ref="G7:H7"/>
    <mergeCell ref="I7:I8"/>
    <mergeCell ref="B26:B27"/>
    <mergeCell ref="B10:P10"/>
    <mergeCell ref="B18:P18"/>
    <mergeCell ref="B19:P19"/>
    <mergeCell ref="B33:P33"/>
    <mergeCell ref="B43:F43"/>
    <mergeCell ref="B29:P29"/>
    <mergeCell ref="B13:B14"/>
    <mergeCell ref="C13:C14"/>
    <mergeCell ref="A26:A27"/>
    <mergeCell ref="A41:A42"/>
    <mergeCell ref="B41:B42"/>
    <mergeCell ref="A13:A14"/>
    <mergeCell ref="A34:A35"/>
    <mergeCell ref="B34:B35"/>
    <mergeCell ref="A36:A37"/>
    <mergeCell ref="B36:B37"/>
    <mergeCell ref="A38:A39"/>
    <mergeCell ref="B38:B39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  <rowBreaks count="1" manualBreakCount="1">
    <brk id="3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Ира</cp:lastModifiedBy>
  <cp:lastPrinted>2017-01-18T14:50:39Z</cp:lastPrinted>
  <dcterms:created xsi:type="dcterms:W3CDTF">2008-08-28T13:16:53Z</dcterms:created>
  <dcterms:modified xsi:type="dcterms:W3CDTF">2017-01-18T15:49:12Z</dcterms:modified>
  <cp:category/>
  <cp:version/>
  <cp:contentType/>
  <cp:contentStatus/>
</cp:coreProperties>
</file>